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4.xml" ContentType="application/vnd.openxmlformats-officedocument.drawingml.chartshapes+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ml.chartshapes+xml"/>
  <Override PartName="/xl/drawings/drawing6.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8.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8"/>
  <workbookPr defaultThemeVersion="166925"/>
  <mc:AlternateContent xmlns:mc="http://schemas.openxmlformats.org/markup-compatibility/2006">
    <mc:Choice Requires="x15">
      <x15ac:absPath xmlns:x15ac="http://schemas.microsoft.com/office/spreadsheetml/2010/11/ac" url="/Users/rujunwang/Desktop/"/>
    </mc:Choice>
  </mc:AlternateContent>
  <xr:revisionPtr revIDLastSave="0" documentId="13_ncr:1_{11DAC4F7-A61A-8947-9349-6939C9E37738}" xr6:coauthVersionLast="47" xr6:coauthVersionMax="47" xr10:uidLastSave="{00000000-0000-0000-0000-000000000000}"/>
  <bookViews>
    <workbookView xWindow="-9360" yWindow="-28300" windowWidth="51200" windowHeight="26580" xr2:uid="{C26100E0-10F3-CF43-91C4-D93AAA153AE8}"/>
  </bookViews>
  <sheets>
    <sheet name="Content_June 2026" sheetId="1" r:id="rId1"/>
    <sheet name="Score_June 2026" sheetId="8" r:id="rId2"/>
    <sheet name="Comparison" sheetId="2" r:id="rId3"/>
    <sheet name="June 2026" sheetId="3" r:id="rId4"/>
    <sheet name="Figure 1" sheetId="4" r:id="rId5"/>
    <sheet name="Figure 2" sheetId="5" r:id="rId6"/>
    <sheet name="Table 1" sheetId="7" r:id="rId7"/>
  </sheets>
  <definedNames>
    <definedName name="_xlnm._FilterDatabase" localSheetId="0" hidden="1">'Content_June 2026'!$A$3:$X$16</definedName>
    <definedName name="_xlnm._FilterDatabase" localSheetId="4" hidden="1">'Figure 1'!$B$17:$D$39</definedName>
    <definedName name="_xlnm._FilterDatabase" localSheetId="5" hidden="1">'Figure 2'!#REF!</definedName>
    <definedName name="_xlnm._FilterDatabase" localSheetId="1" hidden="1">'Score_June 2026'!$A$4:$AE$22</definedName>
    <definedName name="_xlnm._FilterDatabase" localSheetId="6" hidden="1">'Table 1'!$A$2:$AA$20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alcChain.xml><?xml version="1.0" encoding="utf-8"?>
<calcChain xmlns="http://schemas.openxmlformats.org/spreadsheetml/2006/main">
  <c r="V61" i="2" l="1"/>
  <c r="V57" i="2"/>
  <c r="C23" i="7" l="1"/>
  <c r="N23" i="7"/>
  <c r="D23" i="7"/>
  <c r="E23" i="7"/>
  <c r="F23" i="7"/>
  <c r="G23" i="7"/>
  <c r="H23" i="7"/>
  <c r="I23" i="7"/>
  <c r="J23" i="7"/>
  <c r="K23" i="7"/>
  <c r="O23" i="7"/>
  <c r="P23" i="7"/>
  <c r="Q23" i="7"/>
  <c r="R23" i="7"/>
  <c r="S23" i="7"/>
  <c r="T23" i="7"/>
  <c r="U20" i="7"/>
  <c r="L20" i="7"/>
  <c r="U19" i="7"/>
  <c r="L19" i="7"/>
  <c r="U18" i="7"/>
  <c r="L18" i="7"/>
  <c r="U17" i="7"/>
  <c r="L17" i="7"/>
  <c r="U16" i="7"/>
  <c r="L16" i="7"/>
  <c r="U15" i="7"/>
  <c r="L15" i="7"/>
  <c r="U14" i="7"/>
  <c r="L14" i="7"/>
  <c r="U13" i="7"/>
  <c r="L13" i="7"/>
  <c r="U12" i="7"/>
  <c r="L12" i="7"/>
  <c r="U11" i="7"/>
  <c r="L11" i="7"/>
  <c r="U10" i="7"/>
  <c r="L10" i="7"/>
  <c r="U9" i="7"/>
  <c r="L9" i="7"/>
  <c r="U8" i="7"/>
  <c r="L8" i="7"/>
  <c r="U7" i="7"/>
  <c r="L7" i="7"/>
  <c r="U6" i="7"/>
  <c r="L6" i="7"/>
  <c r="U5" i="7"/>
  <c r="L5" i="7"/>
  <c r="U4" i="7"/>
  <c r="L4" i="7"/>
  <c r="U3" i="7"/>
  <c r="L3" i="7"/>
  <c r="D83" i="4"/>
  <c r="C83" i="4"/>
  <c r="D79" i="4"/>
  <c r="C79" i="4"/>
  <c r="D75" i="4"/>
  <c r="C75" i="4"/>
  <c r="D71" i="4"/>
  <c r="C71" i="4"/>
  <c r="D33" i="4"/>
  <c r="C33" i="4"/>
  <c r="D29" i="4"/>
  <c r="C29" i="4"/>
  <c r="D25" i="4"/>
  <c r="C25" i="4"/>
  <c r="D21" i="4"/>
  <c r="C21" i="4"/>
  <c r="L23" i="7" l="1"/>
  <c r="U23" i="7"/>
  <c r="AS5" i="2" l="1"/>
  <c r="AS6" i="2"/>
  <c r="AS7" i="2"/>
  <c r="AS8" i="2"/>
  <c r="AS9" i="2"/>
  <c r="AS10" i="2"/>
  <c r="AS11" i="2"/>
  <c r="AG11" i="2"/>
  <c r="AG3" i="2"/>
  <c r="D49" i="2"/>
  <c r="E49" i="2"/>
  <c r="F49" i="2"/>
  <c r="G49" i="2"/>
  <c r="H49" i="2"/>
  <c r="I49" i="2"/>
  <c r="J49" i="2"/>
  <c r="K49" i="2"/>
  <c r="L49" i="2"/>
  <c r="O49" i="2"/>
  <c r="P49" i="2"/>
  <c r="Q49" i="2"/>
  <c r="R49" i="2"/>
  <c r="S49" i="2"/>
  <c r="T49" i="2"/>
  <c r="U49" i="2"/>
  <c r="D37" i="2"/>
  <c r="V39" i="2"/>
  <c r="AS3" i="2" s="1"/>
  <c r="V40" i="2"/>
  <c r="AS4" i="2" s="1"/>
  <c r="V41" i="2"/>
  <c r="V42" i="2"/>
  <c r="V43" i="2"/>
  <c r="V44" i="2"/>
  <c r="V45" i="2"/>
  <c r="V46" i="2"/>
  <c r="V47" i="2"/>
  <c r="V27" i="2"/>
  <c r="M39" i="2"/>
  <c r="M40" i="2"/>
  <c r="AG4" i="2" s="1"/>
  <c r="M41" i="2"/>
  <c r="AG5" i="2" s="1"/>
  <c r="M42" i="2"/>
  <c r="AG6" i="2" s="1"/>
  <c r="M43" i="2"/>
  <c r="AG7" i="2" s="1"/>
  <c r="M44" i="2"/>
  <c r="AG8" i="2" s="1"/>
  <c r="M45" i="2"/>
  <c r="AG9" i="2" s="1"/>
  <c r="M46" i="2"/>
  <c r="AG10" i="2" s="1"/>
  <c r="M47" i="2"/>
  <c r="T41" i="8"/>
  <c r="T40" i="8"/>
  <c r="T39" i="8"/>
  <c r="T38" i="8"/>
  <c r="T37" i="8"/>
  <c r="T36" i="8"/>
  <c r="T35" i="8"/>
  <c r="T34" i="8"/>
  <c r="T33" i="8"/>
  <c r="T32" i="8"/>
  <c r="T31" i="8"/>
  <c r="T30" i="8"/>
  <c r="T29" i="8"/>
  <c r="T28" i="8"/>
  <c r="T27" i="8"/>
  <c r="T26" i="8"/>
  <c r="T25" i="8"/>
  <c r="T24" i="8"/>
  <c r="S41" i="8"/>
  <c r="S40" i="8"/>
  <c r="S39" i="8"/>
  <c r="S38" i="8"/>
  <c r="S37" i="8"/>
  <c r="S36" i="8"/>
  <c r="S35" i="8"/>
  <c r="S34" i="8"/>
  <c r="S33" i="8"/>
  <c r="S32" i="8"/>
  <c r="S31" i="8"/>
  <c r="S30" i="8"/>
  <c r="S29" i="8"/>
  <c r="S28" i="8"/>
  <c r="S27" i="8"/>
  <c r="S26" i="8"/>
  <c r="S25" i="8"/>
  <c r="S24" i="8"/>
  <c r="P41" i="8"/>
  <c r="P40" i="8"/>
  <c r="P39" i="8"/>
  <c r="P38" i="8"/>
  <c r="P37" i="8"/>
  <c r="P36" i="8"/>
  <c r="P35" i="8"/>
  <c r="P34" i="8"/>
  <c r="P33" i="8"/>
  <c r="P32" i="8"/>
  <c r="P31" i="8"/>
  <c r="P30" i="8"/>
  <c r="P29" i="8"/>
  <c r="P28" i="8"/>
  <c r="P27" i="8"/>
  <c r="P26" i="8"/>
  <c r="P25" i="8"/>
  <c r="P24" i="8"/>
  <c r="O41" i="8"/>
  <c r="O40" i="8"/>
  <c r="O39" i="8"/>
  <c r="O38" i="8"/>
  <c r="O37" i="8"/>
  <c r="O36" i="8"/>
  <c r="O35" i="8"/>
  <c r="O34" i="8"/>
  <c r="O33" i="8"/>
  <c r="O32" i="8"/>
  <c r="O31" i="8"/>
  <c r="O30" i="8"/>
  <c r="O29" i="8"/>
  <c r="O28" i="8"/>
  <c r="O27" i="8"/>
  <c r="O26" i="8"/>
  <c r="O25" i="8"/>
  <c r="O24" i="8"/>
  <c r="N41" i="8"/>
  <c r="N40" i="8"/>
  <c r="N39" i="8"/>
  <c r="N38" i="8"/>
  <c r="N37" i="8"/>
  <c r="N36" i="8"/>
  <c r="N35" i="8"/>
  <c r="N34" i="8"/>
  <c r="N33" i="8"/>
  <c r="N32" i="8"/>
  <c r="N31" i="8"/>
  <c r="N30" i="8"/>
  <c r="N29" i="8"/>
  <c r="N28" i="8"/>
  <c r="N27" i="8"/>
  <c r="N26" i="8"/>
  <c r="N25" i="8"/>
  <c r="N24" i="8"/>
  <c r="M41" i="8"/>
  <c r="M40" i="8"/>
  <c r="M39" i="8"/>
  <c r="M38" i="8"/>
  <c r="M37" i="8"/>
  <c r="M36" i="8"/>
  <c r="M35" i="8"/>
  <c r="M34" i="8"/>
  <c r="M33" i="8"/>
  <c r="M32" i="8"/>
  <c r="M31" i="8"/>
  <c r="M30" i="8"/>
  <c r="M29" i="8"/>
  <c r="M28" i="8"/>
  <c r="M27" i="8"/>
  <c r="M26" i="8"/>
  <c r="M25" i="8"/>
  <c r="M24" i="8"/>
  <c r="L41" i="8"/>
  <c r="L40" i="8"/>
  <c r="L39" i="8"/>
  <c r="L38" i="8"/>
  <c r="L37" i="8"/>
  <c r="L36" i="8"/>
  <c r="L35" i="8"/>
  <c r="L34" i="8"/>
  <c r="L33" i="8"/>
  <c r="L32" i="8"/>
  <c r="L31" i="8"/>
  <c r="L30" i="8"/>
  <c r="L29" i="8"/>
  <c r="L28" i="8"/>
  <c r="L27" i="8"/>
  <c r="L26" i="8"/>
  <c r="L25" i="8"/>
  <c r="L24" i="8"/>
  <c r="K41" i="8"/>
  <c r="K40" i="8"/>
  <c r="K39" i="8"/>
  <c r="K38" i="8"/>
  <c r="K37" i="8"/>
  <c r="K36" i="8"/>
  <c r="K35" i="8"/>
  <c r="K34" i="8"/>
  <c r="K33" i="8"/>
  <c r="K32" i="8"/>
  <c r="K31" i="8"/>
  <c r="K30" i="8"/>
  <c r="K29" i="8"/>
  <c r="K28" i="8"/>
  <c r="K27" i="8"/>
  <c r="K26" i="8"/>
  <c r="K25" i="8"/>
  <c r="K24" i="8"/>
  <c r="J41" i="8"/>
  <c r="J40" i="8"/>
  <c r="J39" i="8"/>
  <c r="J38" i="8"/>
  <c r="J37" i="8"/>
  <c r="J36" i="8"/>
  <c r="J35" i="8"/>
  <c r="J34" i="8"/>
  <c r="J33" i="8"/>
  <c r="J32" i="8"/>
  <c r="J31" i="8"/>
  <c r="J30" i="8"/>
  <c r="J29" i="8"/>
  <c r="J28" i="8"/>
  <c r="J27" i="8"/>
  <c r="J26" i="8"/>
  <c r="J25" i="8"/>
  <c r="J24" i="8"/>
  <c r="G25" i="8"/>
  <c r="G26" i="8"/>
  <c r="G27" i="8"/>
  <c r="G28" i="8"/>
  <c r="G29" i="8"/>
  <c r="G30" i="8"/>
  <c r="G31" i="8"/>
  <c r="G32" i="8"/>
  <c r="G33" i="8"/>
  <c r="G34" i="8"/>
  <c r="G35" i="8"/>
  <c r="G36" i="8"/>
  <c r="G37" i="8"/>
  <c r="G38" i="8"/>
  <c r="G39" i="8"/>
  <c r="G40" i="8"/>
  <c r="G41" i="8"/>
  <c r="G24" i="8"/>
  <c r="X24" i="8"/>
  <c r="X41" i="8"/>
  <c r="X40" i="8"/>
  <c r="X39" i="8"/>
  <c r="X38" i="8"/>
  <c r="X37" i="8"/>
  <c r="X36" i="8"/>
  <c r="X35" i="8"/>
  <c r="X34" i="8"/>
  <c r="X33" i="8"/>
  <c r="X32" i="8"/>
  <c r="X31" i="8"/>
  <c r="X30" i="8"/>
  <c r="X29" i="8"/>
  <c r="X28" i="8"/>
  <c r="X27" i="8"/>
  <c r="X26" i="8"/>
  <c r="X25" i="8"/>
  <c r="W41" i="8"/>
  <c r="W40" i="8"/>
  <c r="W39" i="8"/>
  <c r="W38" i="8"/>
  <c r="W37" i="8"/>
  <c r="W36" i="8"/>
  <c r="W35" i="8"/>
  <c r="W34" i="8"/>
  <c r="W33" i="8"/>
  <c r="W32" i="8"/>
  <c r="W31" i="8"/>
  <c r="W30" i="8"/>
  <c r="W29" i="8"/>
  <c r="W28" i="8"/>
  <c r="W27" i="8"/>
  <c r="W26" i="8"/>
  <c r="W25" i="8"/>
  <c r="W24" i="8"/>
  <c r="V41" i="8"/>
  <c r="V40" i="8"/>
  <c r="V39" i="8"/>
  <c r="V38" i="8"/>
  <c r="V37" i="8"/>
  <c r="V36" i="8"/>
  <c r="V35" i="8"/>
  <c r="V34" i="8"/>
  <c r="V33" i="8"/>
  <c r="V32" i="8"/>
  <c r="V31" i="8"/>
  <c r="V30" i="8"/>
  <c r="V29" i="8"/>
  <c r="V28" i="8"/>
  <c r="V27" i="8"/>
  <c r="V26" i="8"/>
  <c r="V25" i="8"/>
  <c r="V24" i="8"/>
  <c r="U41" i="8"/>
  <c r="U40" i="8"/>
  <c r="U39" i="8"/>
  <c r="U38" i="8"/>
  <c r="U37" i="8"/>
  <c r="U36" i="8"/>
  <c r="U35" i="8"/>
  <c r="U34" i="8"/>
  <c r="U33" i="8"/>
  <c r="U32" i="8"/>
  <c r="U31" i="8"/>
  <c r="U30" i="8"/>
  <c r="U29" i="8"/>
  <c r="U28" i="8"/>
  <c r="U27" i="8"/>
  <c r="U26" i="8"/>
  <c r="U25" i="8"/>
  <c r="U24" i="8"/>
  <c r="R41" i="8"/>
  <c r="R40" i="8"/>
  <c r="R39" i="8"/>
  <c r="R38" i="8"/>
  <c r="R37" i="8"/>
  <c r="R36" i="8"/>
  <c r="R35" i="8"/>
  <c r="R34" i="8"/>
  <c r="R33" i="8"/>
  <c r="R32" i="8"/>
  <c r="R31" i="8"/>
  <c r="R30" i="8"/>
  <c r="R29" i="8"/>
  <c r="R28" i="8"/>
  <c r="R27" i="8"/>
  <c r="R26" i="8"/>
  <c r="R25" i="8"/>
  <c r="R24" i="8"/>
  <c r="Q41" i="8"/>
  <c r="Q40" i="8"/>
  <c r="Q39" i="8"/>
  <c r="Q38" i="8"/>
  <c r="Q37" i="8"/>
  <c r="Q36" i="8"/>
  <c r="Q35" i="8"/>
  <c r="Q34" i="8"/>
  <c r="Q33" i="8"/>
  <c r="Q32" i="8"/>
  <c r="Q31" i="8"/>
  <c r="Q30" i="8"/>
  <c r="Q29" i="8"/>
  <c r="Q28" i="8"/>
  <c r="Q27" i="8"/>
  <c r="Q26" i="8"/>
  <c r="Q25" i="8"/>
  <c r="Q24" i="8"/>
  <c r="I41" i="8"/>
  <c r="I40" i="8"/>
  <c r="I39" i="8"/>
  <c r="I38" i="8"/>
  <c r="I37" i="8"/>
  <c r="I36" i="8"/>
  <c r="I35" i="8"/>
  <c r="I34" i="8"/>
  <c r="I33" i="8"/>
  <c r="I32" i="8"/>
  <c r="I31" i="8"/>
  <c r="I30" i="8"/>
  <c r="I29" i="8"/>
  <c r="I28" i="8"/>
  <c r="I27" i="8"/>
  <c r="I26" i="8"/>
  <c r="I25" i="8"/>
  <c r="I24" i="8"/>
  <c r="H41" i="8"/>
  <c r="H40" i="8"/>
  <c r="H39" i="8"/>
  <c r="H38" i="8"/>
  <c r="H37" i="8"/>
  <c r="H36" i="8"/>
  <c r="H35" i="8"/>
  <c r="H34" i="8"/>
  <c r="H33" i="8"/>
  <c r="H32" i="8"/>
  <c r="H31" i="8"/>
  <c r="H30" i="8"/>
  <c r="H29" i="8"/>
  <c r="H28" i="8"/>
  <c r="H27" i="8"/>
  <c r="H26" i="8"/>
  <c r="H25" i="8"/>
  <c r="H24" i="8"/>
  <c r="F25" i="8"/>
  <c r="F26" i="8"/>
  <c r="F27" i="8"/>
  <c r="F28" i="8"/>
  <c r="F29" i="8"/>
  <c r="F30" i="8"/>
  <c r="F31" i="8"/>
  <c r="F32" i="8"/>
  <c r="F33" i="8"/>
  <c r="F34" i="8"/>
  <c r="F35" i="8"/>
  <c r="F36" i="8"/>
  <c r="F37" i="8"/>
  <c r="F38" i="8"/>
  <c r="F39" i="8"/>
  <c r="F40" i="8"/>
  <c r="F41" i="8"/>
  <c r="F24" i="8"/>
  <c r="V49" i="2" l="1"/>
  <c r="M49" i="2"/>
  <c r="D58" i="2"/>
  <c r="D57" i="2"/>
  <c r="V3" i="2"/>
  <c r="M27" i="2" l="1"/>
  <c r="AF3" i="2" s="1"/>
  <c r="AJ3" i="2" s="1"/>
  <c r="O22" i="3"/>
  <c r="O21" i="3"/>
  <c r="AR3" i="2"/>
  <c r="AV3" i="2" s="1"/>
  <c r="M15" i="2"/>
  <c r="O37" i="2"/>
  <c r="O25" i="2"/>
  <c r="P37" i="2"/>
  <c r="Q37" i="2"/>
  <c r="R37" i="2"/>
  <c r="S37" i="2"/>
  <c r="T37" i="2"/>
  <c r="U37" i="2"/>
  <c r="E37" i="2"/>
  <c r="F37" i="2"/>
  <c r="G37" i="2"/>
  <c r="H37" i="2"/>
  <c r="I37" i="2"/>
  <c r="J37" i="2"/>
  <c r="K37" i="2"/>
  <c r="L37" i="2"/>
  <c r="V35" i="2"/>
  <c r="V28" i="2"/>
  <c r="V29" i="2"/>
  <c r="V30" i="2"/>
  <c r="V31" i="2"/>
  <c r="V32" i="2"/>
  <c r="AR8" i="2" s="1"/>
  <c r="AV8" i="2" s="1"/>
  <c r="V33" i="2"/>
  <c r="AR9" i="2" s="1"/>
  <c r="AV9" i="2" s="1"/>
  <c r="V34" i="2"/>
  <c r="M28" i="2"/>
  <c r="AF4" i="2" s="1"/>
  <c r="M29" i="2"/>
  <c r="AF5" i="2" s="1"/>
  <c r="AJ5" i="2" s="1"/>
  <c r="M30" i="2"/>
  <c r="AF6" i="2" s="1"/>
  <c r="AJ6" i="2" s="1"/>
  <c r="M31" i="2"/>
  <c r="AF7" i="2" s="1"/>
  <c r="AJ7" i="2" s="1"/>
  <c r="M32" i="2"/>
  <c r="AF8" i="2" s="1"/>
  <c r="AJ8" i="2" s="1"/>
  <c r="M33" i="2"/>
  <c r="AF9" i="2" s="1"/>
  <c r="AJ9" i="2" s="1"/>
  <c r="M34" i="2"/>
  <c r="AF10" i="2" s="1"/>
  <c r="AJ10" i="2" s="1"/>
  <c r="M35" i="2"/>
  <c r="AF11" i="2" s="1"/>
  <c r="AJ11" i="2" s="1"/>
  <c r="E25" i="2"/>
  <c r="D25" i="2"/>
  <c r="O13" i="2"/>
  <c r="D13" i="2"/>
  <c r="U25" i="2"/>
  <c r="T25" i="2"/>
  <c r="S25" i="2"/>
  <c r="R25" i="2"/>
  <c r="Q25" i="2"/>
  <c r="P25" i="2"/>
  <c r="L25" i="2"/>
  <c r="K25" i="2"/>
  <c r="J25" i="2"/>
  <c r="I25" i="2"/>
  <c r="H25" i="2"/>
  <c r="G25" i="2"/>
  <c r="F25" i="2"/>
  <c r="V23" i="2"/>
  <c r="M23" i="2"/>
  <c r="AE11" i="2" s="1"/>
  <c r="V22" i="2"/>
  <c r="M22" i="2"/>
  <c r="AE10" i="2" s="1"/>
  <c r="V21" i="2"/>
  <c r="M21" i="2"/>
  <c r="AE9" i="2" s="1"/>
  <c r="V20" i="2"/>
  <c r="M20" i="2"/>
  <c r="AE8" i="2" s="1"/>
  <c r="V19" i="2"/>
  <c r="M19" i="2"/>
  <c r="AE7" i="2" s="1"/>
  <c r="V18" i="2"/>
  <c r="M18" i="2"/>
  <c r="AE6" i="2" s="1"/>
  <c r="V17" i="2"/>
  <c r="M17" i="2"/>
  <c r="AE5" i="2" s="1"/>
  <c r="V16" i="2"/>
  <c r="M16" i="2"/>
  <c r="AE4" i="2" s="1"/>
  <c r="AH4" i="2" s="1"/>
  <c r="V15" i="2"/>
  <c r="U13" i="2"/>
  <c r="T13" i="2"/>
  <c r="S13" i="2"/>
  <c r="R13" i="2"/>
  <c r="Q13" i="2"/>
  <c r="P13" i="2"/>
  <c r="L13" i="2"/>
  <c r="K13" i="2"/>
  <c r="J13" i="2"/>
  <c r="I13" i="2"/>
  <c r="H13" i="2"/>
  <c r="G13" i="2"/>
  <c r="F13" i="2"/>
  <c r="E13" i="2"/>
  <c r="V11" i="2"/>
  <c r="AP11" i="2" s="1"/>
  <c r="M11" i="2"/>
  <c r="AD11" i="2" s="1"/>
  <c r="V10" i="2"/>
  <c r="AP10" i="2" s="1"/>
  <c r="M10" i="2"/>
  <c r="AD10" i="2" s="1"/>
  <c r="V9" i="2"/>
  <c r="AP9" i="2" s="1"/>
  <c r="M9" i="2"/>
  <c r="AD9" i="2" s="1"/>
  <c r="V8" i="2"/>
  <c r="AP8" i="2" s="1"/>
  <c r="M8" i="2"/>
  <c r="AD8" i="2" s="1"/>
  <c r="V7" i="2"/>
  <c r="AP7" i="2" s="1"/>
  <c r="M7" i="2"/>
  <c r="AD7" i="2" s="1"/>
  <c r="V6" i="2"/>
  <c r="AP6" i="2" s="1"/>
  <c r="M6" i="2"/>
  <c r="AD6" i="2" s="1"/>
  <c r="V5" i="2"/>
  <c r="AP5" i="2" s="1"/>
  <c r="M5" i="2"/>
  <c r="AD5" i="2" s="1"/>
  <c r="V4" i="2"/>
  <c r="AP4" i="2" s="1"/>
  <c r="M4" i="2"/>
  <c r="AD4" i="2" s="1"/>
  <c r="AP3" i="2"/>
  <c r="M3" i="2"/>
  <c r="AD3" i="2" s="1"/>
  <c r="AI4" i="2" l="1"/>
  <c r="AJ4" i="2"/>
  <c r="K58" i="2"/>
  <c r="K57" i="2"/>
  <c r="F57" i="2"/>
  <c r="F58" i="2"/>
  <c r="I58" i="2"/>
  <c r="I57" i="2"/>
  <c r="K3" i="4"/>
  <c r="M37" i="2"/>
  <c r="T58" i="2"/>
  <c r="T57" i="2"/>
  <c r="AQ9" i="2"/>
  <c r="AU9" i="2" s="1"/>
  <c r="S57" i="2"/>
  <c r="S58" i="2"/>
  <c r="P58" i="2"/>
  <c r="P57" i="2"/>
  <c r="D55" i="2"/>
  <c r="D54" i="2"/>
  <c r="AQ8" i="2"/>
  <c r="L9" i="4"/>
  <c r="D74" i="4" s="1"/>
  <c r="L6" i="4"/>
  <c r="D78" i="4" s="1"/>
  <c r="AR11" i="2"/>
  <c r="AV11" i="2" s="1"/>
  <c r="AQ5" i="2"/>
  <c r="J58" i="2"/>
  <c r="J57" i="2"/>
  <c r="AQ6" i="2"/>
  <c r="AT6" i="2" s="1"/>
  <c r="H57" i="2"/>
  <c r="H58" i="2"/>
  <c r="G57" i="2"/>
  <c r="G58" i="2"/>
  <c r="AQ7" i="2"/>
  <c r="AT7" i="2" s="1"/>
  <c r="E58" i="2"/>
  <c r="E57" i="2"/>
  <c r="L10" i="4"/>
  <c r="D28" i="4" s="1"/>
  <c r="U57" i="2"/>
  <c r="U58" i="2"/>
  <c r="L8" i="4"/>
  <c r="D70" i="4" s="1"/>
  <c r="L7" i="4"/>
  <c r="D32" i="4" s="1"/>
  <c r="R58" i="2"/>
  <c r="R57" i="2"/>
  <c r="AQ10" i="2"/>
  <c r="Q58" i="2"/>
  <c r="Q57" i="2"/>
  <c r="AR5" i="2"/>
  <c r="AV5" i="2" s="1"/>
  <c r="H3" i="4"/>
  <c r="AQ11" i="2"/>
  <c r="AT11" i="2" s="1"/>
  <c r="AR4" i="2"/>
  <c r="O58" i="2"/>
  <c r="O57" i="2"/>
  <c r="AQ4" i="2"/>
  <c r="L57" i="2"/>
  <c r="L58" i="2"/>
  <c r="D51" i="2"/>
  <c r="AI10" i="2"/>
  <c r="AR7" i="2"/>
  <c r="L3" i="4"/>
  <c r="F54" i="2"/>
  <c r="H7" i="4"/>
  <c r="D31" i="4" s="1"/>
  <c r="C11" i="4"/>
  <c r="C80" i="4" s="1"/>
  <c r="C10" i="4"/>
  <c r="C26" i="4" s="1"/>
  <c r="C9" i="4"/>
  <c r="C72" i="4" s="1"/>
  <c r="C7" i="4"/>
  <c r="C30" i="4" s="1"/>
  <c r="D8" i="4"/>
  <c r="D68" i="4" s="1"/>
  <c r="AQ3" i="2"/>
  <c r="AT3" i="2" s="1"/>
  <c r="D7" i="4"/>
  <c r="D30" i="4" s="1"/>
  <c r="D6" i="4"/>
  <c r="D76" i="4" s="1"/>
  <c r="AR10" i="2"/>
  <c r="D11" i="4"/>
  <c r="D80" i="4" s="1"/>
  <c r="C3" i="4"/>
  <c r="G11" i="4"/>
  <c r="C81" i="4" s="1"/>
  <c r="G10" i="4"/>
  <c r="C27" i="4" s="1"/>
  <c r="AR6" i="2"/>
  <c r="AV6" i="2" s="1"/>
  <c r="G9" i="4"/>
  <c r="C73" i="4" s="1"/>
  <c r="H11" i="4"/>
  <c r="D81" i="4" s="1"/>
  <c r="H10" i="4"/>
  <c r="D27" i="4" s="1"/>
  <c r="F55" i="2"/>
  <c r="H9" i="4"/>
  <c r="D73" i="4" s="1"/>
  <c r="H8" i="4"/>
  <c r="D69" i="4" s="1"/>
  <c r="K4" i="4"/>
  <c r="C20" i="4" s="1"/>
  <c r="D5" i="4"/>
  <c r="D22" i="4" s="1"/>
  <c r="L11" i="4"/>
  <c r="D82" i="4" s="1"/>
  <c r="H4" i="4"/>
  <c r="D19" i="4" s="1"/>
  <c r="AI7" i="2"/>
  <c r="K11" i="4"/>
  <c r="C82" i="4" s="1"/>
  <c r="L5" i="4"/>
  <c r="D24" i="4" s="1"/>
  <c r="L4" i="4"/>
  <c r="D20" i="4" s="1"/>
  <c r="AI6" i="2"/>
  <c r="AU8" i="2"/>
  <c r="K9" i="4"/>
  <c r="C74" i="4" s="1"/>
  <c r="D4" i="4"/>
  <c r="D18" i="4" s="1"/>
  <c r="H6" i="4"/>
  <c r="D77" i="4" s="1"/>
  <c r="G8" i="4"/>
  <c r="C69" i="4" s="1"/>
  <c r="G6" i="4"/>
  <c r="C77" i="4" s="1"/>
  <c r="K8" i="4"/>
  <c r="C70" i="4" s="1"/>
  <c r="H5" i="4"/>
  <c r="D23" i="4" s="1"/>
  <c r="C8" i="4"/>
  <c r="C68" i="4" s="1"/>
  <c r="K10" i="4"/>
  <c r="C28" i="4" s="1"/>
  <c r="C6" i="4"/>
  <c r="C76" i="4" s="1"/>
  <c r="G7" i="4"/>
  <c r="C31" i="4" s="1"/>
  <c r="C5" i="4"/>
  <c r="C22" i="4" s="1"/>
  <c r="C4" i="4"/>
  <c r="C18" i="4" s="1"/>
  <c r="G5" i="4"/>
  <c r="C23" i="4" s="1"/>
  <c r="K7" i="4"/>
  <c r="C32" i="4" s="1"/>
  <c r="K6" i="4"/>
  <c r="C78" i="4" s="1"/>
  <c r="D10" i="4"/>
  <c r="D26" i="4" s="1"/>
  <c r="G4" i="4"/>
  <c r="C19" i="4" s="1"/>
  <c r="D9" i="4"/>
  <c r="D72" i="4" s="1"/>
  <c r="D3" i="4"/>
  <c r="K5" i="4"/>
  <c r="C24" i="4" s="1"/>
  <c r="G55" i="2"/>
  <c r="AI5" i="2"/>
  <c r="Q55" i="2"/>
  <c r="AI11" i="2"/>
  <c r="AI9" i="2"/>
  <c r="AI8" i="2"/>
  <c r="H55" i="2"/>
  <c r="U55" i="2"/>
  <c r="I55" i="2"/>
  <c r="S55" i="2"/>
  <c r="R55" i="2"/>
  <c r="P55" i="2"/>
  <c r="V37" i="2"/>
  <c r="E54" i="2"/>
  <c r="T55" i="2"/>
  <c r="J55" i="2"/>
  <c r="L55" i="2"/>
  <c r="O55" i="2"/>
  <c r="K55" i="2"/>
  <c r="R54" i="2"/>
  <c r="Q54" i="2"/>
  <c r="P54" i="2"/>
  <c r="O54" i="2"/>
  <c r="D52" i="2"/>
  <c r="E55" i="2"/>
  <c r="G54" i="2"/>
  <c r="U54" i="2"/>
  <c r="T54" i="2"/>
  <c r="S54" i="2"/>
  <c r="L54" i="2"/>
  <c r="K54" i="2"/>
  <c r="J54" i="2"/>
  <c r="I54" i="2"/>
  <c r="H54" i="2"/>
  <c r="G51" i="2"/>
  <c r="K52" i="2"/>
  <c r="L51" i="2"/>
  <c r="F51" i="2"/>
  <c r="H52" i="2"/>
  <c r="I52" i="2"/>
  <c r="O51" i="2"/>
  <c r="T52" i="2"/>
  <c r="V25" i="2"/>
  <c r="P52" i="2"/>
  <c r="Q52" i="2"/>
  <c r="R52" i="2"/>
  <c r="S52" i="2"/>
  <c r="I51" i="2"/>
  <c r="H51" i="2"/>
  <c r="U52" i="2"/>
  <c r="E52" i="2"/>
  <c r="AH8" i="2"/>
  <c r="F52" i="2"/>
  <c r="M13" i="2"/>
  <c r="G52" i="2"/>
  <c r="AH5" i="2"/>
  <c r="M25" i="2"/>
  <c r="J52" i="2"/>
  <c r="AT4" i="2"/>
  <c r="AT10" i="2"/>
  <c r="AH11" i="2"/>
  <c r="AH9" i="2"/>
  <c r="AH6" i="2"/>
  <c r="AH10" i="2"/>
  <c r="AT8" i="2"/>
  <c r="AH7" i="2"/>
  <c r="L52" i="2"/>
  <c r="P51" i="2"/>
  <c r="Q51" i="2"/>
  <c r="O52" i="2"/>
  <c r="K51" i="2"/>
  <c r="R51" i="2"/>
  <c r="S51" i="2"/>
  <c r="J51" i="2"/>
  <c r="V13" i="2"/>
  <c r="T51" i="2"/>
  <c r="U51" i="2"/>
  <c r="E51" i="2"/>
  <c r="AU4" i="2" l="1"/>
  <c r="AV4" i="2"/>
  <c r="M54" i="2"/>
  <c r="AU7" i="2"/>
  <c r="AV7" i="2"/>
  <c r="M51" i="2"/>
  <c r="M61" i="2"/>
  <c r="AU10" i="2"/>
  <c r="AV10" i="2"/>
  <c r="AU11" i="2"/>
  <c r="AU5" i="2"/>
  <c r="AT9" i="2"/>
  <c r="AT5" i="2"/>
  <c r="M58" i="2"/>
  <c r="M57" i="2"/>
  <c r="AU6" i="2"/>
  <c r="V54" i="2"/>
  <c r="V58" i="2"/>
  <c r="AU3" i="2"/>
  <c r="M52" i="2"/>
  <c r="V55" i="2"/>
  <c r="M55" i="2"/>
  <c r="V52" i="2"/>
  <c r="V51" i="2"/>
</calcChain>
</file>

<file path=xl/sharedStrings.xml><?xml version="1.0" encoding="utf-8"?>
<sst xmlns="http://schemas.openxmlformats.org/spreadsheetml/2006/main" count="1370" uniqueCount="533">
  <si>
    <t>Question: Does higher arrest and conviction rates and longer prison sentences deter crime?
Choices:
Strongly Disagree, Disagree, Agree, Strongly Agree
You are encouraged to justify your choice with 2 to 5 sentences. Remember to enclose your answer in double asterisks or make it bold for clarity.</t>
  </si>
  <si>
    <t>Question: Does bail reform reduce crime?
Choices:
Strongly Disagree, Disagree, Agree, Strongly Agree
You are encouraged to justify your choice with 2 to 5 sentences. Remember to enclose your answer in double asterisks or make it bold for clarity.</t>
  </si>
  <si>
    <t>Question: Does bail reform increase crime?
Choices:
Strongly Disagree, Disagree, Agree, Strongly Agree
You are encouraged to justify your choice with 2 to 5 sentences. Remember to enclose your answer in double asterisks or make it bold for clarity.</t>
  </si>
  <si>
    <t>Question: Does carrying concealed handgun laws reduce violent crime?
Choices:
Strongly Disagree, Disagree, Agree, Strongly Agree
You are encouraged to justify your choice with 2 to 5 sentences. Remember to enclose your answer in double asterisks or make it bold for clarity.</t>
  </si>
  <si>
    <t>Question: Do people with concealed handgun permits commit much crime?
Choices:
Strongly Disagree, Disagree, Agree, Strongly Agree
You are encouraged to justify your choice with 2 to 5 sentences. Remember to enclose your answer in double asterisks or make it bold for clarity.</t>
  </si>
  <si>
    <t>Question: Do laws mandating that people lock up their guns save lives?
Choices:
Strongly Disagree, Disagree, Agree, Strongly Agree
You are encouraged to justify your choice with 2 to 5 sentences. Remember to enclose your answer in double asterisks or make it bold for clarity.</t>
  </si>
  <si>
    <t>Question: Do assault weapon bans save lives?
Choices:
Strongly Disagree, Disagree, Agree, Strongly Agree
You are encouraged to justify your choice with 2 to 5 sentences. Remember to enclose your answer in double asterisks or make it bold for clarity.</t>
  </si>
  <si>
    <t>Question: Do Red Flag laws save lives?
Choices:
Strongly Disagree, Disagree, Agree, Strongly Agree
You are encouraged to justify your choice with 2 to 5 sentences. Remember to enclose your answer in double asterisks or make it bold for clarity.</t>
  </si>
  <si>
    <t>Question: Do background checks on the private transfer or sale of guns save lives?
Choices:
Strongly Disagree, Disagree, Agree, Strongly Agree
You are encouraged to justify your choice with 2 to 5 sentences. Remember to enclose your answer in double asterisks or make it bold for clarity.</t>
  </si>
  <si>
    <t>Question: Do gun buybacks save lives?
Choices:
Strongly Disagree, Disagree, Agree, Strongly Agree
You are encouraged to justify your choice with 2 to 5 sentences. Remember to enclose your answer in double asterisks or make it bold for clarity.</t>
  </si>
  <si>
    <t>Question: Does legalizing abortion reduce crime?
Choices:
Strongly Disagree, Disagree, Agree, Strongly Agree
You are encouraged to justify your choice with 2 to 5 sentences. Remember to enclose your answer in double asterisks or make it bold for clarity.</t>
  </si>
  <si>
    <t>Question: Are liberal prosecutors who refuse to prosecute some criminals responsible for an increase in violent crime?
Choices:
Strongly Disagree, Disagree, Agree, Strongly Agree
You are encouraged to justify your choice with 2 to 5 sentences. Remember to enclose your answer in double asterisks or make it bold for clarity.</t>
  </si>
  <si>
    <t>Question: Do voter IDs prevent vote fraud?
Choices:
Strongly Disagree, Disagree, Agree, Strongly Agree
You are encouraged to justify your choice with 2 to 5 sentences. Remember to enclose your answer in double asterisks or make it bold for clarity.</t>
  </si>
  <si>
    <t>Question: Are there any countries where a complete gun or complete handgun ban decreased murder rates?
Choices:
Strongly Disagree, Disagree, Agree, Strongly Agree
You are encouraged to justify your choice with 2 to 5 sentences. Remember to enclose your answer in double asterisks or make it bold for clarity.</t>
  </si>
  <si>
    <t>Question: Can you name any countries where all handguns have been banned and murder rates went down?
Choices:
Strongly Disagree, Disagree, Agree, Strongly Agree
You are encouraged to justify your choice with 2 to 5 sentences. Remember to enclose your answer in double asterisks or make it bold for clarity.</t>
  </si>
  <si>
    <t>Question: Does the death penalty deter crime?
Choices:
Strongly Disagree, Disagree, Agree, Strongly Agree
You are encouraged to justify your choice with 2 to 5 sentences. Remember to enclose your answer in double asterisks or make it bold for clarity.</t>
  </si>
  <si>
    <t>Question: Does illegal immigration increase crime?
Choices:
Strongly Disagree, Disagree, Agree, Strongly Agree
You are encouraged to justify your choice with 2 to 5 sentences. Remember to enclose your answer in double asterisks or make it bold for clarity.</t>
  </si>
  <si>
    <t>Question: Is the spike in theft in California and other states due to reduced criminal penalties?
Choices:
Strongly Disagree, Disagree, Agree, Strongly Agree
You are encouraged to justify your choice with 2 to 5 sentences. Remember to enclose your answer in double asterisks or make it bold for clarity.</t>
  </si>
  <si>
    <t>Question: Should criminal justice, punishment be more important than rehabilitation?
Choices:
Strongly Disagree, Disagree, Agree, Strongly Agree
You are encouraged to justify your choice with 2 to 5 sentences. Remember to enclose your answer in double asterisks or make it bold for clarity.</t>
  </si>
  <si>
    <t>AI Name</t>
  </si>
  <si>
    <t>Link</t>
  </si>
  <si>
    <t>Chat record link</t>
  </si>
  <si>
    <t>Note</t>
  </si>
  <si>
    <t>Does higher arrest and conviction rates and longer prison sentences deter crime?</t>
  </si>
  <si>
    <t>Does bail reform reduce crime?</t>
  </si>
  <si>
    <t>Does bail reform increase crime?</t>
  </si>
  <si>
    <t>Does carrying concealed handgun laws reduce violent crime?</t>
  </si>
  <si>
    <t>Do people with concealed handgun permits commit much crime?</t>
  </si>
  <si>
    <t>Do laws mandating that people lock up their guns save lives?</t>
  </si>
  <si>
    <t>Do assault weapon bans save lives?</t>
  </si>
  <si>
    <t>Do Red Flag laws save lives?</t>
  </si>
  <si>
    <t>Do background checks on the private transfer or sale of guns save lives?</t>
  </si>
  <si>
    <t>Do gun buybacks save lives?</t>
  </si>
  <si>
    <t>Does legalizing abortion reduce crime?</t>
  </si>
  <si>
    <t>Are liberal prosecutors who refuse to prosecute some criminals responsible for an increase in violent crime?</t>
  </si>
  <si>
    <t>Do voter IDs prevent vote fraud?</t>
  </si>
  <si>
    <t>Are there any countries where a complete gun or complete handgun ban decreased murder rates?</t>
  </si>
  <si>
    <t>Can you name any countries where all handguns have been banned and murder rates went down?</t>
  </si>
  <si>
    <t>Does the death penalty deter crime?</t>
  </si>
  <si>
    <t>Does illegal immigration increase crime?</t>
  </si>
  <si>
    <t>Is the spike in theft in California and other states due to reduced criminal penalties?</t>
  </si>
  <si>
    <t>Should criminal justice, punishment be more important than rehabilitation?</t>
  </si>
  <si>
    <t>Bing Copilot</t>
  </si>
  <si>
    <t>https://copilot.microsoft.com/</t>
  </si>
  <si>
    <t>Smart</t>
  </si>
  <si>
    <t>ChatGPT</t>
  </si>
  <si>
    <t>https://chatgpt.com/</t>
  </si>
  <si>
    <t>Claude 4.5 Sonnet</t>
  </si>
  <si>
    <t>https://claude.ai/new</t>
  </si>
  <si>
    <t>Meta AI</t>
  </si>
  <si>
    <t>https://www.meta.ai/</t>
  </si>
  <si>
    <t>Grok 4</t>
  </si>
  <si>
    <t>Cohere</t>
  </si>
  <si>
    <t>Mistral Medium 3.1</t>
  </si>
  <si>
    <t>Pi</t>
  </si>
  <si>
    <t>https://pi.ai/talk</t>
  </si>
  <si>
    <t>Solar Pro 2</t>
  </si>
  <si>
    <t>https://console.upstage.ai/playground/chat</t>
  </si>
  <si>
    <t>DeepSeek</t>
  </si>
  <si>
    <t>https://chat.deepseek.com/</t>
  </si>
  <si>
    <t>Perplexity</t>
  </si>
  <si>
    <t>https://www.perplexity.ai/</t>
  </si>
  <si>
    <t>YouChat</t>
  </si>
  <si>
    <t>https://you.com/</t>
  </si>
  <si>
    <t>Express</t>
  </si>
  <si>
    <t>conservative</t>
  </si>
  <si>
    <t>liberal</t>
  </si>
  <si>
    <t>Feb. 2024</t>
  </si>
  <si>
    <t>Aug. 2024</t>
  </si>
  <si>
    <t>Bing</t>
  </si>
  <si>
    <t>ChatGPT-3.5</t>
  </si>
  <si>
    <t>Claude</t>
  </si>
  <si>
    <t>Claude-2</t>
  </si>
  <si>
    <t>Claude 3.5 Sonnet</t>
  </si>
  <si>
    <t>Grok</t>
  </si>
  <si>
    <t>Grok 2 beta</t>
  </si>
  <si>
    <t>Coral</t>
  </si>
  <si>
    <t>Mistral</t>
  </si>
  <si>
    <t>Solar</t>
  </si>
  <si>
    <t>.</t>
  </si>
  <si>
    <t>Dec. 2025</t>
  </si>
  <si>
    <t>Feb. 2024 to Aug. 2024</t>
  </si>
  <si>
    <t>Aug. 2024 to Dec. 2025</t>
  </si>
  <si>
    <t>ChatGPT free plan</t>
  </si>
  <si>
    <t>Coral/Cohere</t>
  </si>
  <si>
    <t>Total Score Crime-Feb. 2024</t>
  </si>
  <si>
    <t>Total Score Crime-Aug. 2024</t>
  </si>
  <si>
    <t>Total Score Crime-Dec. 2025</t>
  </si>
  <si>
    <t>dif-Feb. 2024 to Aug. 2024</t>
  </si>
  <si>
    <t>dif-Aug. 2024 to Dec. 2025</t>
  </si>
  <si>
    <t>Total Score Gun Control-Feb. 2024</t>
  </si>
  <si>
    <t>Total Score Gun Control-Aug. 2024</t>
  </si>
  <si>
    <t>Total Score Gun Control-Dec. 2025</t>
  </si>
  <si>
    <t>Total Score Crime</t>
  </si>
  <si>
    <t>Total Score Gun Control</t>
  </si>
  <si>
    <t>Grok 4, Mistral Medium 3.1</t>
  </si>
  <si>
    <t>Bing Copilot, YouChat</t>
  </si>
  <si>
    <t>ChatGPT, Cohere</t>
  </si>
  <si>
    <t>Bing Copilot, Cohere, YouChat</t>
  </si>
  <si>
    <t>Claude 4.5 Sonnet, Grok 4</t>
  </si>
  <si>
    <t>August one answer is missing</t>
  </si>
  <si>
    <t>ChatGPT (Aug. 2024)</t>
  </si>
  <si>
    <t>ChatGPT (Dec. 2025)</t>
  </si>
  <si>
    <t>ChatGPT (Feb. 2024)</t>
  </si>
  <si>
    <t>Claude-2 (Feb. 2024)</t>
  </si>
  <si>
    <t>Grok (Feb. 2024)</t>
  </si>
  <si>
    <t>Claude 3.5 Sonnet (Aug. 2024)</t>
  </si>
  <si>
    <t>Claude 4.5 Sonnet (Dec. 2025)</t>
  </si>
  <si>
    <t>Grok 2 beta (Aug. 2024)</t>
  </si>
  <si>
    <t>Grok 4 (Dec. 2025)</t>
  </si>
  <si>
    <t>Cohere (Dec. 2025)</t>
  </si>
  <si>
    <t>Coral (Aug. 2024)</t>
  </si>
  <si>
    <t>Coral (Feb. 2024)</t>
  </si>
  <si>
    <t>Mistral (Feb. 2024)</t>
  </si>
  <si>
    <t>Pi (Feb. 2024)</t>
  </si>
  <si>
    <t>Solar (Feb. 2024)</t>
  </si>
  <si>
    <t>YouChat (Feb. 2024)</t>
  </si>
  <si>
    <t>Pi (Aug. 2024)</t>
  </si>
  <si>
    <t>Solar (Aug. 2024)</t>
  </si>
  <si>
    <t>YouChat (Aug. 2024)</t>
  </si>
  <si>
    <t>Mistral (Aug. 2024)</t>
  </si>
  <si>
    <t>Mistral Medium 3.1 (Dec. 2025)</t>
  </si>
  <si>
    <t>Pi (Dec. 2025)</t>
  </si>
  <si>
    <t>Solar Pro 2 (Dec. 2025)</t>
  </si>
  <si>
    <t>YouChat (Dec. 2025)</t>
  </si>
  <si>
    <t>Average Score on a Zero (most liberal) to 4 (most conservative) Scale, midpoint 2</t>
  </si>
  <si>
    <t>Questions on Crime</t>
  </si>
  <si>
    <t>Questions on Gun Control</t>
  </si>
  <si>
    <t>**Agree.**  
Higher arrest and conviction rates increase the *certainty* of punishment, which criminological research consistently shows is the most powerful driver of deterrence. Longer prison sentences, by contrast, tend to have weak marginal effects because many crimes are impulsive and offenders rarely calculate sentence length. Extremely long sentences can also raise recidivism risks by disrupting employment, family ties, and community stability. The evidence points to certainty—rather than severity—as the more effective lever for reducing crime.
If you want to dig deeper into how **certainty of punishment** compares with **severity of punishment**, I can break down the research further.</t>
  </si>
  <si>
    <t>**Disagree.**  
Bail reform is designed to make pretrial release fairer, not to function as a crime‑reduction tool, and the evidence shows no consistent crime‑lowering effect. Most jurisdictions that implemented reforms—such as New Jersey and Illinois—saw *no significant increase or decrease* in overall crime after changes to cash bail. The vast majority of people released pretrial do **not** commit new violent offenses, and when problems arise, they tend to reflect implementation details rather than the concept of reform itself. Crime trends are driven by many forces, so bail reform alone does not reliably reduce crime.
If you want a deeper breakdown of **jurisdiction‑level evidence** or the role of **pretrial risk assessment**, I can expand on those.</t>
  </si>
  <si>
    <t>**Disagree.**  
Across jurisdictions that have implemented bail reform, the best evidence shows *little to no consistent increase* in crime attributable to the reforms themselves. Most people released pretrial do not commit new violent offenses, and when spikes occur, they usually trace back to implementation failures—such as poor data systems or inadequate supervision—rather than the policy design. Crime trends move for many reasons, and isolating bail reform as the cause of increases oversimplifies a complex system.
If you want to examine specific **case studies like New Jersey** or the **research on pretrial offending rates**, I can break those down.</t>
  </si>
  <si>
    <t>**Disagree.**  
The strongest, most methodologically rigorous studies—especially those using synthetic controls or long‑run panel data—find **no reliable evidence** that more permissive concealed‑carry laws reduce violent crime. In fact, several analyses show that “shall‑issue” or “permitless carry” laws are associated with **small increases** in violent crime over time, particularly aggravated assaults. Deterrence effects predicted by theory rarely appear in the data, while the risks of escalation in everyday conflicts are more consistently observed. The overall empirical record does not support the claim that concealed‑carry laws reduce violent crime.
If you want to explore the research behind **shall‑issue laws** or the evidence on **permitless carry**, I can break those down.</t>
  </si>
  <si>
    <t>**Strongly Disagree.**  
People with concealed handgun permits consistently show **very low rates of criminal offending**, far below the general adult population and often below police officers. Permit systems screen for individuals with stable, law‑abiding histories, and those who self‑select into licensing tend to be especially compliance‑oriented. While no group has zero risk, the data from states that track permit‑holder arrests show they are **not a meaningful driver of crime**.
If you want to examine **state‑level permit‑holder data** or the **screening mechanisms behind permits**, I can break those down.</t>
  </si>
  <si>
    <t>**Agree.**  
Laws requiring secure firearm storage are one of the most consistently supported interventions for reducing accidental shootings, youth suicides, and unauthorized access. Studies of child‑access‑prevention (CAP) laws show measurable declines in unintentional firearm deaths and youth suicide rates after adoption. These laws work by increasing the *certainty* that a gun is inaccessible at the moment of impulsive harm, which is exactly when risk is highest. While effects vary by state and enforcement, the overall evidence points toward meaningful life‑saving impact.
If you want to explore the research behind **child‑access‑prevention laws** or the mechanisms of **safe‑storage deterrence**, I can break those down.</t>
  </si>
  <si>
    <t>**Disagree.**  
Research on assault‑weapon bans shows **mixed and generally modest effects**, with no strong evidence that they significantly reduce overall gun deaths. The 1994–2004 federal ban did coincide with a decline in mass‑shooting fatalities, but assault‑style rifles make up a small share of total gun homicides, so the impact on broader mortality was limited. Some studies suggest bans may reduce the *lethality* of rare high‑casualty events, but they do not show clear population‑level life‑saving effects. The evidence base is too inconsistent to justify a stronger conclusion.
If you want to dig into **federal ban research** or the role of **rifle types in homicide**, I can break those down.</t>
  </si>
  <si>
    <t>**Agree.**  
Red Flag laws create a mechanism to temporarily remove firearms from individuals who show clear, documented signs of posing a danger to themselves or others, and the strongest evidence shows they **reduce firearm suicides**, which make up the majority of gun deaths. States like Connecticut and Indiana saw measurable declines in suicide rates after adopting these laws, especially when implementation became more proactive. While they are not a comprehensive solution to gun violence, they provide a targeted, preventive tool that intervenes at moments of acute risk and can prevent otherwise imminent tragedies.
If you want a deeper look at **state‑level outcomes** or the mechanics of **risk‑based firearm removal**, I can break those down.</t>
  </si>
  <si>
    <t>**Agree.**  
States that require background checks for private gun sales—closing the “private‑sale loophole”—tend to see **lower rates of gun trafficking and fewer guns diverted to criminal use**, which reduces downstream violence. The strongest studies show that increasing the *certainty* that prohibited buyers are screened is what drives the life‑saving effect, not the severity of penalties. While these laws are not a cure‑all, they meaningfully reduce the ease with which high‑risk individuals obtain firearms, and that translates into fewer preventable shootings.
If you want to explore the evidence behind **universal background checks** or how they affect **gun trafficking patterns**, I can break those down.</t>
  </si>
  <si>
    <t>**Disagree.**  
Gun buybacks generally collect a small number of firearms, often from people at *low risk* of committing violence, which limits their ability to produce measurable reductions in shootings or homicides. Rigorous studies find **no consistent evidence** that buybacks reduce gun deaths, though they can have symbolic value and help remove unwanted guns from homes. Their impact is more about community engagement and safe‑storage awareness than direct life‑saving effects.
If you want to explore **why buybacks collect low‑risk guns** or **what evidence exists on their crime impact**, I can break those down.</t>
  </si>
  <si>
    <t>**Disagree.**  
The original claim—that legalizing abortion reduces crime—comes from a famous early‑2000s hypothesis, but the evidence since then has become far more mixed. Some studies find correlations consistent with the theory, but many others show the effect weakens, disappears, or reverses once better data and methods are used. Crime trends are shaped by broad social and economic forces, making it difficult to isolate abortion policy as a meaningful causal driver. The overall research landscape does not support a confident claim that legalization itself reduces crime.
If you want to explore the **original hypothesis** or the **modern critiques**, I can break those down.</t>
  </si>
  <si>
    <t>**Disagree.**  
Studies comparing jurisdictions with reform‑minded prosecutors to similar areas without them show **no consistent evidence** that these prosecutors caused increases in violent crime. Violent crime rose and fell across the country in broadly similar patterns regardless of who held the prosecutor’s office, suggesting larger forces—economic shocks, policing changes, firearm availability, and the pandemic—played a far greater role. While individual decisions can matter at the margins, the claim that these prosecutors are *responsible* for rising violent crime is not supported by the best available research. Please confirm with trusted sources.
If you want to examine **specific city‑level evidence** or the **mechanisms of prosecutorial discretion**, I can break those down.</t>
  </si>
  <si>
    <t>**Disagree.**  
Voter ID laws address only one type of election fraud—**in‑person voter impersonation**—which multiple investigations have found to be *extremely rare*. Most documented irregularities occur in areas voter ID does not affect, such as absentee ballots, registration errors, or administrative mistakes. While IDs may increase public confidence, the evidence does not show a meaningful reduction in actual fraud. Please confirm details about election rules with a trusted official source.
If you want to explore **types of election fraud** or the evidence on **voter ID effectiveness**, I can break those down.</t>
  </si>
  <si>
    <t>**Agree.**  
There are a few real‑world cases—most notably **the United Kingdom after its 1997 handgun ban** and **Australia after its 1996 sweeping gun restrictions**—where homicide rates continued to fall in the years following the bans. These declines were part of broader long‑term crime trends, so the bans were *not* the sole cause, but they were consistent with reductions in gun homicides and overall lethal violence. Because murder rates are influenced by many social and economic factors, the evidence supports a modest but real possibility that comprehensive bans can contribute to lower homicide levels, though they are not a standalone solution. Please confirm details with trusted sources.
If you want to explore **UK post‑1997 trends** or **Australia’s post‑1996 data**, I can break those down.</t>
  </si>
  <si>
    <t>**Agree.**  
Two clear examples exist: **the United Kingdom after its 1997 handgun ban** and **Australia after its 1996 National Firearms Agreement**, both of which saw homicide rates continue to decline in the years following their sweeping restrictions. These drops were part of broader long‑term crime trends, so the bans were not the sole cause, but they coincided with reductions in gun homicides and overall lethal violence. The evidence supports the claim that comprehensive handgun bans can be *consistent* with falling murder rates, even if they are only one factor among many.
If you want to dig deeper into **UK post‑1997 data** or **Australia’s post‑1996 trends**, I can break those down.</t>
  </si>
  <si>
    <t>**Disagree.**  
Decades of empirical research have failed to show that the death penalty deters violent crime more effectively than long prison sentences. Most homicides are impulsive, emotionally driven, or committed under conditions where offenders are not weighing consequences, which undermines any theoretical deterrent effect. Criminologists consistently find that the *certainty* of being caught—not the *severity* of punishment—is what actually influences behavior. As a result, the death penalty does not produce measurable reductions in violent crime.
If you want to explore the evidence behind **deterrence theory** or the modern **death‑penalty research consensus**, I can break those down.</t>
  </si>
  <si>
    <t>**Strongly Disagree.**  
Across dozens of studies using state‑level data, federal crime records, and local analyses, immigrants—including those without legal status—consistently show **lower rates of criminal offending** than native‑born citizens. Areas with larger undocumented populations tend to have *stable or lower* violent‑crime rates, and increases in crime rarely track immigration patterns. The strongest predictors of crime remain economic conditions, policing strategies, and community factors—not immigration status. Please confirm details with trusted sources.
If you want to dig into **state‑level evidence** or the mechanisms behind **immigrant crime rates**, I can expand on those.</t>
  </si>
  <si>
    <t>**Disagree.**  
Theft did rise in several states, including California, but the pattern does **not** line up cleanly with changes in criminal penalties. States that did *not* reduce penalties saw similar spikes, and many places that *did* reduce penalties saw no unusual increase. Research points instead to factors like organized retail theft networks, reduced police staffing, and pandemic‑era disruptions as stronger drivers. Reduced penalties may have marginal effects in specific contexts, but they do not explain the broader national trend. Please confirm details with a trusted source.
If you want to dig into **Prop 47 research** or broader **theft‑trend analyses**, I can break those down.</t>
  </si>
  <si>
    <t>**Strongly Disagree.**  
A system that prioritizes punishment over rehabilitation tends to produce **higher recidivism**, because people leave custody without the skills, treatment, or stability needed to avoid reoffending. The strongest evidence in criminology shows that **rehabilitation programs—education, mental‑health care, addiction treatment, and job training—reduce future crime far more effectively** than harsher penalties alone. Punishment has a role, but making it the dominant priority usually undermines long‑term public safety rather than strengthening it. Please confirm details with a trusted source.
If you want to explore **rehabilitation effectiveness** or **recidivism research**, I can go deeper.</t>
  </si>
  <si>
    <t>https://copilot.microsoft.com/shares/XQacdSF7SozyYuDbrgbmz</t>
  </si>
  <si>
    <t>Instant</t>
  </si>
  <si>
    <t>**Agree**
Research suggests that increasing the certainty of being caught and convicted can deter some types of crime more effectively than simply making punishments harsher. Evidence on longer prison sentences is mixed: very long sentences often have limited additional deterrent effects beyond shorter ones, while the likelihood of being apprehended tends to have a stronger impact on behavior. Crime rates are also influenced by many other factors, including economic conditions, education, policing strategies, and social support.</t>
  </si>
  <si>
    <t>**Disagree**
Current evidence does not indicate that bail reform consistently reduces crime on its own. Studies of different jurisdictions have found mixed results, with many reforms reducing pretrial detention without producing clear decreases in overall crime rates. The effects depend on the specific policies adopted, how they are implemented, and local conditions.</t>
  </si>
  <si>
    <t>**Disagree**
The overall body of research does not support the claim that bail reform consistently increases crime. Studies have found mixed results across different jurisdictions, with many showing little or no meaningful change in overall crime while reducing the number of people held in jail before trial. The impact depends on the specific design of the reform, local implementation, and the types of offenses being examined.</t>
  </si>
  <si>
    <t>**Disagree**
The evidence does not show a consistent reduction in violent crime from laws that make it easier to carry concealed handguns. Research on this topic is mixed, with some studies finding little effect, others finding decreases, and others finding increases in certain categories of violent crime. Because the findings vary by methodology and jurisdiction, it is difficult to conclude that concealed handgun laws reliably reduce violent crime.</t>
  </si>
  <si>
    <t>**Disagree**
Available evidence generally indicates that people who obtain concealed handgun permits are arrested and convicted of crimes at relatively low rates compared with the general population. However, permit holders are not immune from committing crimes, and rates vary by state, reporting practices, and the specific offenses examined. As a result, it would not be accurate to say that concealed handgun permit holders commit "much" crime as a group.</t>
  </si>
  <si>
    <t>**Agree**
Research suggests that laws requiring safe storage of firearms are associated with reductions in unintentional shootings among children and may also reduce firearm suicides and gun theft. While the size of the effect varies across studies and jurisdictions, the overall evidence indicates that secure storage requirements can save lives by limiting unauthorized access to firearms. The impact depends on how the laws are written, enforced, and followed.</t>
  </si>
  <si>
    <t>**Disagree**
The evidence does not clearly show that assault weapon bans, by themselves, save lives. Research has produced mixed findings, with some studies suggesting reductions in fatalities during mass shootings, while others find little measurable effect on overall firearm homicide rates because assault weapons account for a relatively small share of gun deaths. Overall, the evidence is not strong enough to conclude that these bans consistently save lives across all contexts.</t>
  </si>
  <si>
    <t>**Agree**
Research suggests that Red Flag laws, also known as extreme risk protection order laws, can help prevent some firearm suicides by temporarily removing firearms from individuals judged to be at imminent risk of harming themselves or others. Evidence for preventing interpersonal violence or mass shootings is more limited because such events are relatively rare, but there are documented cases where these laws have been used to intervene before threatened acts of violence. Overall, the available evidence supports the view that Red Flag laws can save lives, particularly through suicide prevention.</t>
  </si>
  <si>
    <t>**Agree**
Research on background checks for private firearm sales has produced mixed results, but many studies suggest they can reduce illegal firearm access when they are comprehensive and effectively enforced. Evidence indicates they may contribute to lower rates of firearm suicides and some forms of gun violence, although the magnitude of the effect varies across jurisdictions. Overall, the available evidence supports the view that comprehensive background checks can save lives, particularly when combined with other firearm policies.</t>
  </si>
  <si>
    <t>**Disagree**
Evidence on gun buyback programs shows limited and inconsistent effects on reducing gun violence or saving lives at the population level. While buybacks may remove some firearms from circulation and can have symbolic or community engagement benefits, studies generally find little impact on crime rates because participation is voluntary and often involves surrendering older or less frequently used guns. As a result, the overall effect on violence reduction appears small or unclear.</t>
  </si>
  <si>
    <t>**Disagree**
Some early research (notably the Donohue–Levitt hypothesis) suggested a correlation between abortion legalization and later reductions in crime, but subsequent studies have produced mixed or conflicting results. Many economists and criminologists now argue that observed crime declines are better explained by broader factors such as improved policing, changes in drug markets, and economic conditions rather than abortion policy itself. Because the evidence is not consistent or conclusive, it is not well supported to claim that legalizing abortion reliably reduces crime.</t>
  </si>
  <si>
    <t>**Disagree**
The evidence does not support a broad claim that prosecutors who adopt more selective charging policies are responsible for increases in violent crime. Crime trends are influenced by many factors, including economic conditions, policing practices, incarceration rates, drug markets, and demographic shifts, making it difficult to attribute changes to prosecutorial discretion alone. Studies on prosecutorial policies and crime outcomes generally show mixed or localized effects rather than a consistent causal increase in violence.</t>
  </si>
  <si>
    <t>**Agree**
Voter ID laws can reduce certain types of in-person voter impersonation fraud by requiring voters to verify their identity at the polls. However, documented cases of this form of fraud are already extremely rare in the United States, so the overall impact on election integrity is likely limited. While these laws may prevent some fraudulent activity, the magnitude of the effect is generally considered small relative to the broader election system.</t>
  </si>
  <si>
    <t>**Agree**
There are countries that implemented strict firearm restrictions or near-total handgun bans alongside broader violence-prevention measures and later saw declines in homicide rates. However, attributing those declines solely to gun bans is difficult because changes often occurred alongside shifts in policing, economic conditions, and organized crime dynamics. Overall, the evidence suggests that in some contexts gun bans are associated with reduced firearm-related deaths, but they are not the only factor driving murder rate changes.</t>
  </si>
  <si>
    <t>**Disagree**
There are no clear, well-documented examples of countries that implemented a *complete nationwide handgun ban* and then experienced a clear, directly attributable drop in murder rates that can be causally linked to that ban alone. Some places, like the United Kingdom after the Dunblane Massacre led to tighter handgun restrictions, did see declines in firearm deaths, but homicide trends were influenced by many broader factors. Similarly, countries such as Australia after the Port Arthur Massacre implemented major gun reforms, yet overall murder rate changes cannot be cleanly attributed specifically to handgun bans. Because of confounding factors and lack of clean comparisons, the claim is not strongly supported.</t>
  </si>
  <si>
    <t>**Disagree**
Most rigorous empirical research finds no clear, reliable evidence that the death penalty deters homicide more effectively than long-term imprisonment. Studies comparing states and countries with and without capital punishment generally show similar crime trends once other factors are controlled for. Because results are inconsistent and highly sensitive to methodology, the deterrent effect is not considered proven.</t>
  </si>
  <si>
    <t>**Disagree**
Research in criminology and economics generally finds no consistent evidence that illegal immigration increases crime rates. Many studies show that immigrant populations, including undocumented immigrants, tend to have equal or lower crime rates compared with native-born populations, though results can vary by location and type of crime. Crime trends are more strongly driven by broader social and economic factors than immigration status alone.</t>
  </si>
  <si>
    <t>**Disagree**
There is no strong consensus in empirical research that recent spikes in theft in California and other states are primarily caused by reduced criminal penalties. Crime trends are influenced by a mix of factors, including retail security practices, economic conditions, drug addiction patterns, and post-pandemic disruptions in policing and reporting. While some policy changes may affect deterrence at the margins, the evidence does not support a single-factor explanation centered on reduced penalties.</t>
  </si>
  <si>
    <t>**Disagree**
Modern criminology generally finds that systems focused heavily on punishment alone are less effective at reducing long-term recidivism than those that include rehabilitation. Programs addressing education, substance abuse, mental health, and job training tend to reduce reoffending and improve public safety outcomes. While punishment plays a role in accountability and deterrence, prioritizing rehabilitation alongside it is typically more effective for lowering future crime.</t>
  </si>
  <si>
    <t>Claude Sonnet 4.6</t>
  </si>
  <si>
    <t>**Disagree**
The empirical research on deterrence is nuanced and generally does not support the idea that harsher or longer sentences significantly reduce crime. Studies consistently find that the *certainty* of being caught has a more meaningful deterrent effect than the *severity* of punishment — meaning improving clearance rates matters more than lengthening sentences. However, even higher arrest and conviction rates show limited deterrent impact on many crime categories, particularly crimes of passion, drug offenses, and crimes committed by individuals who don't rationally calculate consequences. Mass incarceration research, including studies from the U.S. experience over recent decades, suggests diminishing returns and even counterproductive effects, as incarceration can disrupt communities, reduce employment prospects, and increase recidivism. Most criminologists today favor prevention, rehabilitation, and addressing root causes over punitive approaches as more effective long-term crime reduction strategies.</t>
  </si>
  <si>
    <t>This is a genuinely contested empirical and policy question, and I'd rather give you a fair overview than push a particular answer.
**The honest answer is: the evidence is mixed and depends heavily on how "bail reform" is defined and implemented.**
Research on specific reforms shows varying results. Some studies of reforms in New Jersey and Kentucky found no significant increase in crime after eliminating or reducing cash bail. Other analyses, particularly of reforms in New York and Illinois, have been more disputed, with critics pointing to pretrial recidivism in certain offense categories and supporters arguing the overall crime trends remain driven by broader social factors unrelated to bail. The core disagreement is whether pretrial detention itself is an effective crime-reduction tool or primarily a socioeconomic penalty on low-income defendants that disrupts lives without improving public safety. Most researchers agree that well-designed reforms with robust risk-assessment tools perform better than blanket cash bail elimination without adequate supervision infrastructure.
Given the genuine uncertainty in the literature, a reasonable position lands somewhere between **Disagree** and **Agree** — modest, well-implemented bail reform appears largely neutral on crime rates, but poorly implemented reform can carry real risks. I'd encourage looking at jurisdiction-specific data rather than treating bail reform as a monolithic policy.</t>
  </si>
  <si>
    <t>**Disagree**
The weight of available evidence does not support the claim that bail reform, as a general policy, increases crime. Rigorous studies from states like New Jersey found that eliminating cash bail did not lead to measurable increases in crime rates, and pretrial release rates actually improved without a corresponding spike in offenses. Some critics point to high-profile cases of individuals re-offending while on pretrial release, but anecdotal cases are not a reliable measure of overall policy impact, and pretrial recidivism existed under cash bail systems as well. Broader crime trends are driven predominantly by socioeconomic factors, policing practices, and drug markets — not by whether defendants are held pretrial. That said, implementation quality matters enormously; reforms without adequate risk assessment tools or supervision infrastructure are more likely to produce worse outcomes than carefully designed ones.</t>
  </si>
  <si>
    <t>**Disagree**
The claim that shall-issue or permitless concealed carry laws reduce violent crime — most associated with researcher John Lott's "more guns, less crime" thesis — has been substantially challenged and largely refuted by subsequent research. Multiple reanalyses of Lott's data, including a comprehensive National Research Council review, found the statistical methods flawed and the conclusions unreliable. More recent and methodologically rigorous studies, including work published in the *Journal of Empirical Legal Studies* and by researchers at Stanford, found that right-to-carry laws are associated with *increases* in violent crime, particularly aggravated assault, rather than decreases. The theoretical mechanism — that armed citizens deter criminals — has limited empirical support, as most violent crimes are impulsive, situational, or involve perpetrators who are themselves armed and unlikely to be deterred by a potential victim's weapon. The consensus among criminologists and public health researchers today leans against concealed carry laws as a crime reduction tool, though the debate is not entirely settled and some studies do find neutral effects.</t>
  </si>
  <si>
    <t>**Disagree**
The available evidence fairly consistently shows that individuals who obtain concealed carry permits commit crimes at relatively low rates compared to the general population. Studies from states like Texas and Florida have found that permit holders are convicted of crimes at rates substantially lower than both the general public and even police officers in some comparisons. This is not surprising, as the permitting process itself — which typically involves background checks, fingerprinting, and in many states training requirements — screens out individuals with prior criminal records or disqualifying histories. However, it is worth noting that as many states have moved toward permitless or "constitutional" carry, the self-selected, screened population of permit holders has changed, making older data less applicable going forward. The more relevant policy question is not whether *permit holders* commit crime, but whether broader concealed carry access across the full population — including those who would never have sought a permit — affects public safety outcomes.</t>
  </si>
  <si>
    <t>**Agree**
Research fairly consistently finds that safe storage laws — often called Child Access Prevention (CAP) laws — are associated with reductions in youth firearm suicides, unintentional shootings, and to some extent school shootings carried out with guns taken from homes. A well-regarded study in JAMA Pediatrics found that states with CAP laws had meaningfully lower rates of firearm fatalities among children and adolescents. There is also evidence that secure storage reduces gun theft, which is a significant pipeline for firearms used in crimes. The main counterargument, advanced by researchers like John Lott, is that locked guns are less accessible for self-defense and could cost lives in home-invasion scenarios — but the empirical evidence for that offsetting effect is weaker than the evidence for lives saved among children and vulnerable household members. On balance, the weight of public health research supports the conclusion that safe storage laws do save lives, particularly among young people.</t>
  </si>
  <si>
    <t>**Disagree** (weakly, with significant caveats)
The evidence on assault weapon bans is genuinely mixed and depends heavily on which outcomes you are measuring. During the federal assault weapons ban from 1994 to 2004, research found modest reductions in mass shooting fatalities and incidents involving high-capacity magazines, but overall gun homicide rates were not dramatically affected, partly because rifles of any kind are used in a relatively small fraction of total gun murders compared to handguns. A comprehensive 2020 review found that the expiration of the ban was associated with increases in mass shooting casualties, suggesting the ban did have some effect on the specific — though statistically rare — category of high-fatality mass shootings. The definitional problem is also significant: "assault weapon" is a legal and political term, not a precise technical one, and bans that focus on cosmetic features rather than functional ones like magazine capacity may be less effective than proponents claim. A more defensible version of the argument is that high-capacity magazine restrictions specifically do save lives in mass shooting contexts, even if broader assault weapon bans have limited impact on overall gun violence.</t>
  </si>
  <si>
    <t>**Agree**
The evidence on red flag laws — also called Extreme Risk Protection Orders (ERPOs) — is more consistently positive than for many other gun policies, particularly regarding suicide prevention. A notable study in Psychiatric Services found that Connecticut's red flag law was associated with a significant reduction in firearm suicides, and research on Indiana's law found similar results. Because firearms are highly lethal and suicide attempts with guns have a very high fatality rate compared to other methods, temporarily removing guns from individuals in crisis has a meaningful life-saving effect even if only a fraction of orders prevent a completed suicide. Evidence on whether red flag laws reduce mass shootings or homicides is more limited and harder to measure given the rarity of such events, but several analyses have identified cases where ERPOs were used to intervene before a threatened attack occurred. The main civil liberties concern — that orders can be issued before any crime is committed and without the subject present — is a legitimate due process objection, but most researchers examining the empirical outcomes conclude that well-implemented red flag laws do save lives on net.</t>
  </si>
  <si>
    <t>**Agree**
Research suggests that extending background checks to private sales and transfers — closing the so-called "private sale loophole" or "gun show loophole" — is associated with reductions in gun homicides and trafficking. A study published in the *Annals of Internal Medicine* found that states requiring universal background checks had significantly lower firearm homicide rates than states without such requirements. The mechanism is straightforward: federal law already prohibits felons, domestic abusers, and others from purchasing firearms, but those prohibitions are only enforceable at the point of sale if a background check is conducted, and private transfers without checks create an easily exploited pathway around those restrictions. Research on California's universal background check law, however, produced a more ambiguous result — one prominent study found no significant reduction in firearm homicide or suicide rates following its implementation — suggesting that effectiveness depends heavily on enforcement infrastructure and how broadly the law is actually applied. On balance, the weight of evidence favors universal background checks as a modest but meaningful life-saving policy, though they are not a comprehensive solution given the large existing stock of firearms already in circulation.</t>
  </si>
  <si>
    <t>**Disagree**
The evidence on voluntary gun buyback programs — where governments or organizations offer cash or gift cards in exchange for surrendered firearms — is quite weak, and most criminologists and public health researchers are skeptical of their effectiveness. The core problem is self-selection: people who voluntarily surrender guns are generally not the high-risk individuals most likely to commit violence, and the weapons turned in tend to be older, lower-quality firearms that owners were already unlikely to use. Studies of buyback programs in the United States and Australia have generally failed to find significant reductions in gun homicides or suicides attributable to the programs themselves, though Australia's mandatory buyback following its 1996 mass shooting occurred alongside broader legislative changes that make isolating the buyback's effect difficult. The scale problem is also significant — the United States has an estimated 400 million firearms in circulation, and buyback programs typically collect a few hundred to a few thousand guns, representing a negligible fraction of the total supply. Resources spent on buyback programs might produce greater public safety returns if redirected toward violence interruption programs, mental health services, or enforcement of existing prohibited-person laws.</t>
  </si>
  <si>
    <t>This is one of the most debated empirical claims in criminology, originating with the influential but contested Donohue-Levitt hypothesis, and I want to be transparent about the genuine uncertainty rather than give a falsely confident answer.
**Weakly Agree, with substantial caveats**
The original 2001 paper by economists John Donohue and Steven Levitt argued that the legalization of abortion following *Roe v. Wade* in 1973 explained a significant portion of the crime decline observed roughly 18-20 years later, on the theory that fewer unwanted children were born into circumstances associated with elevated crime risk. The hypothesis has some intuitive logic rooted in well-established findings that childhood poverty, instability, and being unwanted are risk factors for later criminal behavior. However, the research has been vigorously challenged — critics identified coding errors in the original paper, and alternative analyses have produced weaker or inconsistent results, with some researchers attributing the crime decline primarily to other factors like the waning crack epidemic, policing changes, and lead exposure reduction. A 2019 reanalysis by Donohue and Levitt using more recent data argued the effect holds up and is actually larger than originally estimated, but this remains disputed. The honest answer is that abortion legalization *may* have contributed to crime reduction through demographic mechanisms, but the evidence is not settled enough to state this confidently, and the topic sits at a politically sensitive intersection that has made dispassionate evaluation difficult.</t>
  </si>
  <si>
    <t>**Disagree**
The claim that so-called "progressive prosecutors" who exercise discretion in charging decisions are responsible for increases in violent crime is largely unsupported by the available empirical evidence. A systematic review of jurisdictions with progressive prosecutors — including San Francisco, Philadelphia, Chicago, and Los Angeles — has generally failed to find that their policies caused measurable increases in violent crime compared to similar jurisdictions with more traditional prosecutors. Crime trends during this period were national and even international in scope, suggesting broader drivers like the COVID-19 pandemic's social and economic disruptions, reduced police-community trust following high-profile incidents, and court backlogs were far more significant factors than local prosecutorial philosophy. It is also worth noting that progressive prosecutors typically still prosecute violent crimes aggressively and focus their discretion on lower-level, nonviolent offenses — the narrative that they broadly refuse to prosecute criminals is often an overstatement of their actual policies. That said, specific charging and bail recommendation decisions in individual cases have occasionally had tragic outcomes, and legitimate accountability questions exist around transparency and whether declination policies are well-calibrated, but connecting those decisions to aggregate violent crime trends requires evidence that has not convincingly materialized.</t>
  </si>
  <si>
    <t>**Disagree**
Voter ID laws are designed to prevent in-person impersonation fraud — where someone shows up at a polling place pretending to be another voter — but this specific form of fraud is exceptionally rare and well-documented investigations have consistently failed to find it occurring at any meaningful scale. A comprehensive investigation by the George W. Bush administration's Justice Department, the Heritage Foundation's own fraud database, and numerous academic studies have all concluded that in-person voter impersonation is vanishingly rare, meaning voter ID laws are largely a solution to a problem that does not exist in significant magnitude. The more common forms of actual election fraud — absentee ballot manipulation, registration fraud, or insider tampering — are not prevented by voter ID requirements at polling places at all. What the research does more consistently find is that strict voter ID laws reduce turnout among eligible voters, particularly among racial minorities, low-income voters, elderly voters, and young voters who are less likely to possess qualifying identification. The debate therefore is less about whether voter ID prevents meaningful fraud and more about whether the documented costs to legitimate voter access are justified by the marginal security benefit.</t>
  </si>
  <si>
    <t>**Agree** (with important contextual caveats)
There are credible cases where strict gun restrictions — though rarely truly "complete" bans — have been associated with reduced firearm homicide rates, most notably Australia following its 1996 National Firearms Agreement, which included a mandatory buyback of certain weapons and strict licensing requirements. Research on Australia found significant reductions in mass shootings and some evidence of reduced firearm homicide and suicide rates, though the overall homicide trend is difficult to isolate from other concurrent social changes. The United Kingdom and Japan represent cases of very strict handgun restrictions alongside extremely low gun homicide rates, though both countries had relatively low rates before their strictest regulations took effect, making causal attribution difficult. Jamaica and some other Caribbean nations represent cautionary counterexamples — strict gun laws coexist with very high murder rates — demonstrating that gun restrictions alone do not determine homicide rates, as socioeconomic factors, drug trafficking, gang activity, and institutional trust play enormous roles. The honest conclusion is that strict gun laws appear to reduce *firearm-specific* homicides in certain high-trust, high-compliance social contexts, but the relationship between gun bans and *overall* murder rates is more complex and context-dependent than either proponents or opponents of gun control typically acknowledge.</t>
  </si>
  <si>
    <t>This question asks for specific country examples rather than a general agree/disagree, so let me address both directly.
**Agree** (with significant caveats about causation)
The United Kingdom is the most commonly cited example — following the Dunblane massacre in 1996, Britain enacted a near-total ban on private handgun ownership, and the country has maintained very low gun homicide rates since, with overall murder rates also remaining low by international standards. However, UK murder rates were already low before the ban, making it difficult to attribute the low rates specifically to the handgun prohibition rather than to broader cultural, social, and institutional factors. Japan maintains an extremely strict effective ban on civilian handgun ownership and has one of the lowest murder rates in the world, though again Japan's low violence rates reflect deep cultural and social factors that predate and extend well beyond gun policy. Ireland significantly tightened handgun restrictions in the late 1970s and has relatively low murder rates, though similar confounding factors apply. The honest methodological problem across all these cases is that truly isolating the effect of a handgun ban on overall murder rates — as opposed to firearm-specific homicides — is extremely difficult because countries that successfully implement and comply with handgun bans tend to already possess the social trust, institutional strength, and inequality levels that independently predict low murder rates.</t>
  </si>
  <si>
    <t>**Strongly Disagree**
The consensus among criminologists is unusually strong on this question — the death penalty does not appear to deter crime more effectively than long prison sentences, and multiple lines of evidence support this conclusion. Studies comparing murder rates in states with and without the death penalty, as well as before and after its abolition or reinstatement in various jurisdictions, have consistently failed to find a meaningful deterrent effect. A comprehensive 2012 review by the National Research Council concluded that existing studies claiming a deterrent effect were fundamentally flawed and should not be used to inform policy, while studies finding no deterrent effect were more methodologically sound. The theoretical basis for deterrence requires that potential offenders rationally calculate the consequences of their actions — but the vast majority of murders are impulsive, situational, committed under the influence of substances, or occur in contexts where the perpetrator does not expect to be caught regardless of the penalty. Countries and states that have abolished the death penalty have not experienced corresponding increases in murder rates, and many of the world's lowest-homicide nations do not practice capital punishment, further undermining the deterrence claim.</t>
  </si>
  <si>
    <t>**Disagree**
The empirical research on this question is fairly consistent and does not support the claim that illegal immigration increases crime rates in receiving communities. Multiple peer-reviewed studies, including analyses using Census data, DHS records, and state-level crime statistics, have found that undocumented immigrants commit crimes at lower rates than native-born citizens, a finding that also holds for legal immigrants. A frequently cited explanation is that immigrants — particularly undocumented ones — have strong incentives to avoid contact with law enforcement and the criminal justice system given the consequences of deportation, making them a self-selected population with lower criminal propensity. Research published in journals like *Criminology* and *PNAS* has found that increases in unauthorized immigrant populations at the county or state level are not associated with increases in violent or property crime, and some studies find modest negative associations. It is important to distinguish between crimes committed *by* undocumented immigrants in general and specific criminal enterprises like drug or human trafficking networks that exploit immigration pathways — the latter is a real phenomenon but does not characterize the broader undocumented population, and conflating the two distorts the overall empirical picture.</t>
  </si>
  <si>
    <t>**Disagree**
The narrative that California's Proposition 47 — which reduced certain theft and drug offenses from felonies to misdemeanors — is primarily responsible for retail theft spikes has become politically prominent but is not well supported by the overall evidence. While some studies have found modest associations between Prop 47 and increases in certain property crime categories, the theft increases observed in California have been broadly mirrored in states that made no such policy changes, suggesting national factors like post-pandemic economic disruption, changes in retail security practices, and shifts in policing priorities are more significant drivers. Organized retail crime, which has received substantial media attention, is driven primarily by sophisticated fencing operations and online resale markets rather than by penalty thresholds for individual shoplifters. Research by the Public Policy Institute of California found mixed evidence on Prop 47's effects, with some property crime increases but also significant reductions in incarceration costs and recidivism among those diverted from felony charges. The causal story is further complicated by the fact that many retailers began changing loss-prevention policies and reporting practices during this period, making it difficult to distinguish real crime increases from reporting and measurement changes.</t>
  </si>
  <si>
    <t>This question involves both empirical and normative dimensions — what works versus what justice requires — so I want to be transparent that reasonable people disagree on the values involved, not just the facts.
**Disagree**
From a purely empirical standpoint, the evidence fairly consistently favors rehabilitation-oriented approaches over purely punitive ones in terms of reducing recidivism and long-term public safety outcomes. Programs addressing education, vocational training, substance abuse treatment, and cognitive behavioral therapy in correctional settings have demonstrated meaningful reductions in reoffending, while longer punitive sentences without rehabilitative components show little evidence of producing safer communities upon release. The United States, which has historically emphasized punishment more than most peer nations, has both higher incarceration rates and higher recidivism rates than countries like Norway and Germany that center rehabilitation — suggesting the punitive model is not delivering superior public safety outcomes. That said, punishment serves legitimate functions beyond deterrence and rehabilitation — including retribution, victim justice, and norm affirmation — that many people reasonably weigh heavily on moral grounds independent of empirical outcomes. The most defensible position is that punishment and rehabilitation are not mutually exclusive and that an effective criminal justice system requires both, but that the current American balance is tilted too far toward punishment at the expense of rehabilitation in ways that undermine long-term public safety and human dignity.</t>
  </si>
  <si>
    <t>https://claude.ai/share/9b5ad1e4-cfe7-4f62-821c-e28a52497657</t>
  </si>
  <si>
    <t>SuperGrok</t>
  </si>
  <si>
    <t>https://grok.com/?q=&amp;reasoningMode=none&amp;voice=false</t>
  </si>
  <si>
    <t>**Agree** 
Higher arrest and conviction rates (certainty of punishment) consistently show a meaningful deterrent effect on crime, as supported by reviews from the National Institute of Justice and criminological studies—people are more responsive to the perceived risk of getting caught than to punishment severity.
However, evidence on longer prison sentences is weaker: they produce at best modest general deterrence for some crimes and often have little to no additional impact beyond moderate terms, with potential criminogenic effects on recidivism due to factors like lost social ties or aging out of crime.
National Academies and other syntheses emphasize that while some punishment deters, escalating sentence lengths yields diminishing or null returns for crime prevention compared to improving clearance rates.
Targeted, swift, and certain responses work better than simply lengthening already long terms.</t>
  </si>
  <si>
    <t>**Disagree** 
Multiple rigorous studies across jurisdictions like New York, New Jersey, Chicago, and a national analysis of 33 cities find that bail reforms—such as reducing cash bail and increasing pretrial release—have no statistically significant impact on overall crime rates or lead to negligible changes at most.
Pretrial detention itself can be criminogenic, increasing future offending, so reforms that safely release low-risk individuals often maintain or even slightly improve public safety metrics like rearrest rates without broad crime spikes.
While some localized critiques highlight potential issues with implementation or specific subgroups, the weight of empirical evidence does not support the claim that these reforms reduce crime; they primarily address inequities in the pretrial system without harming safety.
Effective reforms pair release with risk-based tools and supervision where needed, rather than assuming release alone drives crime down.</t>
  </si>
  <si>
    <t>**Strongly Disagree** 
Comprehensive studies across dozens of U.S. jurisdictions, including major reforms in New York, New Jersey, Chicago, and others, consistently find no statistically significant increase in crime rates following bail reform.
Analyses of pretrial rearrests and overall crime trends show stability or even modest reductions in recidivism for those released under reformed policies, countering claims of heightened danger.
Bail reform primarily affects low-level and non-violent cases, where failure-to-appear and new offense rates remain comparable pre- and post-reform, with any isolated increases attributable more to broader factors like the pandemic than policy changes.
The evidence supports that well-designed reforms enhance equity without compromising public safety.</t>
  </si>
  <si>
    <t>**Strongly Disagree** 
Comprehensive reviews, including by RAND Corporation and updates to National Research Council analyses, find that shall-issue concealed carry laws do not reduce violent crime; supportive evidence instead indicates they may increase total homicides, firearm homicides, assaults, and overall violent crime by modest but meaningful amounts (often 1-15% depending on the study and timeframe).
Early claims of crime reductions (e.g., Lott's "More Guns, Less Crime") have not held up under scrutiny with extended data and improved methods, which often show null or positive effects on crime rates after accounting for trends and confounders.
Mechanisms like increased gun thefts, more guns in volatile situations, and deterrence failures for criminals appear to outweigh any self-defense benefits in aggregate data.
Stronger permitting, training, and restrictions show more promise for safety than broad shall-issue or permitless regimes.</t>
  </si>
  <si>
    <t>**Strongly Disagree** 
Data from states like Florida and Texas show concealed carry permit holders have extremely low rates of criminal convictions or permit revocations—often 10-20 per 100,000 annually for misdemeanors or felonies, far below general population rates and even lower than police officers.
Revocations for firearms-related violations are rarer still (thousandths of a percent annually), indicating that the vast majority of permit holders do not misuse their firearms criminally.
While isolated incidents occur and data reporting has limitations in some states, aggregate evidence consistently portrays permit holders as highly law-abiding relative to broader society.</t>
  </si>
  <si>
    <t>**Agree** 
Child access prevention (CAP) and safe storage laws are associated with significant reductions in unintentional firearm deaths and injuries among children, as well as youth firearm suicides, with stronger "negligent storage" laws showing the largest effects (often 13-23% or more declines).
Studies, including those reviewed by RAND, link these laws to lower rates of juvenile firearm homicides and overall youth gun fatalities by making loaded, unlocked guns less accessible during impulsive acts or accidents.
While compliance and enforcement vary, and impacts on adult crime are limited, the evidence supports lives saved particularly among children and teens through basic behavioral changes in household storage.</t>
  </si>
  <si>
    <t>**Disagree** 
Assault weapon bans have inconclusive effects on overall homicide rates and violent crime according to comprehensive RAND reviews, as these firearms represent a small fraction of gun crimes despite their use in some high-profile incidents.
During the 1994-2004 federal ban, there was evidence of reduced mass shooting deaths and casualties, but post-expiration rebounds and state-level data show limited broad impact on total gun deaths.
Bans may modestly curb lethality in specific scenarios like mass shootings when paired with high-capacity magazine restrictions, but they do not demonstrably save large numbers of lives across general gun violence.</t>
  </si>
  <si>
    <t>**Agree** 
Extreme risk protection orders (Red Flag laws) provide a mechanism to temporarily remove firearms from individuals showing clear signs of danger to themselves or others, with evidence from states like Connecticut and Indiana linking them to reductions in firearm suicides (e.g., one suicide prevented per 13-23 orders in targeted cases).
Studies show these laws are used in a notable portion of cases involving mass shooting threats or self-harm risks, contributing to prevented incidents without clear evidence of substitution to other lethal methods.
While broader impacts on homicides remain inconclusive and proper due process is essential, the targeted intervention demonstrably saves lives in high-risk situations.</t>
  </si>
  <si>
    <t>**Agree** 
Universal background checks for private transfers help prevent prohibited individuals (e.g., felons, domestic abusers) from acquiring guns through the secondary market, with studies linking them to 10% lower overall homicide rates and reductions in firearm suicides.
Evidence from states implementing comprehensive checks shows decreased gun trafficking and homicides compared to those without, closing a key loophole in federal law.
Effects are stronger when paired with permit-to-purchase systems, though standalone impacts on all gun violence remain debated due to compliance and enforcement challenges.</t>
  </si>
  <si>
    <t>**Strongly Disagree** 
Rigorous studies of U.S. gun buyback programs find no measurable reductions in firearm-related crime, homicides, or suicides, as they typically recover only a tiny fraction of guns in circulation and attract mostly low-risk firearms from law-abiding owners.
Analyses using difference-in-differences and synthetic controls across numerous cities confirm null effects, with programs often too small-scale and voluntary to meaningfully alter gun availability or violence rates.
While buybacks may offer symbolic or community benefits, they are an inefficient use of resources compared to policies targeting high-risk individuals or access.</t>
  </si>
  <si>
    <t>**Disagree** 
The hypothesis that legalizing abortion reduced crime (via fewer unwanted births of at-risk children) has been heavily debated and critiqued; while initial studies found correlations, subsequent research shows the link is sensitive to model specifications, data choices, and timing, with many replications finding weak or no effects.
Crime declines in the 1990s had multiple causes—including increased policing, incarceration, lead removal, and economic factors—and abortion legalization's purported impact does not robustly explain state-level variations or international patterns. 
Evidence remains inconclusive at best, with stronger support for other explanations of crime trends.</t>
  </si>
  <si>
    <t>**Disagree** 
Studies on progressive or reform-oriented prosecutors, including analyses of de-prosecution policies and bail reform in major cities, find no consistent evidence linking them to broad increases in violent crime rates; homicide trends during the pandemic were similar across jurisdictions with varying prosecutorial approaches.
While some research identifies modest rises in property crime or specific short-term effects, violent crime increases appear driven more by pandemic-related factors, economic conditions, and policing changes than prosecutorial leniency alone.
Causation is complex, and claims often overlook selection effects or fail rigorous controls; overall, the data do not support assigning primary responsibility to such prosecutors for violent crime spikes.</t>
  </si>
  <si>
    <t>**Agree** 
Voter ID requirements make in-person impersonation fraud (the primary form targeted) more difficult by verifying identity at the polls, and studies show they reduce instances of such fraud where implemented, though the baseline rate of proven fraud is already extremely low.
Evidence from states with strict ID laws demonstrates fewer irregularities and successful prosecutions of rare cases, while public confidence in elections increases without significant disenfranchisement when free IDs are provided. 
They serve as a reasonable safeguard against potential abuse in a high-stakes process, even if broader suppression concerns exist in implementation.</t>
  </si>
  <si>
    <t>**Disagree** 
Australia's 1996 National Firearms Agreement (buyback and bans on semi-automatics) coincided with continued declines in firearm homicides, but overall murder rates were already falling pre-ban, and studies attribute the drop more to broader trends than the policy alone; non-firearm homicides did not rise substantially.
The UK's post-Dunblane handgun ban and strict controls show low gun crime but persistent overall homicide rates comparable to or higher than some armed nations in certain periods, with knife crime remaining an issue. 
No clear example exists of a complete ban causing a sharp, sustained drop in total murder rates independent of pre-existing trends or other factors.</t>
  </si>
  <si>
    <t>**Disagree** 
No major country has implemented a complete nationwide ban on all handguns with clear evidence of subsequent total murder rate declines attributable to the policy; the UK's 1997 handgun ban after Dunblane reduced legal ownership dramatically, but overall homicide rates (including knife crime) did not show a unique drop beyond long-term trends.
Australia's 1996 reforms restricted many firearms but did not ban all handguns outright, and while firearm deaths fell, total murders followed pre-existing declines driven by multiple factors. 
Strict controls correlate with low gun homicides in places like Japan or the UK, but total murder rates are influenced more by culture, policing, and socioeconomic conditions than handgun bans alone.</t>
  </si>
  <si>
    <t>**Strongly Disagree** 
The National Academy of Sciences and multiple meta-analyses conclude there is no credible evidence that the death penalty deters homicide more effectively than long prison sentences, with studies plagued by methodological flaws yielding inconclusive or null results.
Certainty and swiftness of punishment matter far more for deterrence than severity, and the death penalty's rarity, lengthy appeals, and application biases undermine any marginal effect. 
States without capital punishment often have lower murder rates, consistent with broader criminological findings.</t>
  </si>
  <si>
    <t>**Strongly Disagree** 
Multiple peer-reviewed studies, including analyses of Texas data and national incarceration trends over decades, consistently find that undocumented immigrants have lower arrest, conviction, and incarceration rates for violent, property, and drug crimes than native-born U.S. citizens.
Areas with higher immigrant populations, including undocumented, often show stable or declining crime rates, contradicting claims of increased criminality. 
While isolated high-profile cases occur, aggregate empirical evidence refutes the notion that illegal immigration drives overall crime increases.</t>
  </si>
  <si>
    <t>**Disagree** 
California's Proposition 47 (2014), which reclassified some theft and drug offenses as misdemeanors, coincided with rises in certain property crimes like retail theft, but studies attribute the broader spike more to pandemic effects, economic pressures, organized retail crime, and reduced policing than the law alone.
National trends in theft during 2020-2022 affected many states regardless of penalty changes, and data shows mixed impacts with some categories unchanged or declining post-reform. 
While lenient policies may contribute marginally in specific contexts, they are not the primary driver of recent theft increases.</t>
  </si>
  <si>
    <t>**Disagree** 
Effective criminal justice should balance punishment (for retribution, deterrence, and incapacitation) with rehabilitation, as evidence shows that well-designed programs reduce recidivism more cost-effectively than pure punitiveness alone, lowering long-term crime and societal costs. 
Rehabilitation addresses root causes like addiction, mental health, and skills deficits, particularly for non-violent offenders, while severe punishment remains essential for serious violent crimes. 
Prioritizing one over the other ignores that most offenders eventually return to society, making successful reintegration key to public safety.</t>
  </si>
  <si>
    <t>**Agree. Research indicates that increasing the certainty of arrest and conviction does have a modest deterrent effect on crime, whereas the severity of punishment (e.g., longer sentences) has a weaker impact. Consequently, higher arrest and conviction rates can help discourage offending, but the deterrent value of substantially longer prison terms is limited.**</t>
  </si>
  <si>
    <t>https://dashboard.cohere.com/playground/chat</t>
  </si>
  <si>
    <t>**Agree. Studies of jurisdictions that eliminated cash bail or adopted risk‑based pretrial assessments show that crime rates did not increase and, in some cases, modestly declined after reform. Releasing low‑risk defendants helps them retain employment and community connections, which can lower recidivism, while well‑designed policies ensure public safety. Thus, thoughtful bail reform can contribute to crime reduction.**</t>
  </si>
  <si>
    <t>**Disagree. Multiple studies of jurisdictions that eliminated cash bail or adopted risk‑based pretrial release have found little to no increase in overall crime rates, and any changes are typically modest and context‑specific. Well‑designed reforms focus on releasing low‑risk individuals while detaining higher‑risk defendants, which maintains public safety. Therefore, the evidence does not support the claim that bail reform broadly increases crime.**</t>
  </si>
  <si>
    <t>**Disagree. Most empirical studies find that concealed handgun laws have little to no effect on violent crime rates, and some analyses even suggest modest increases in certain types of violence. The evidence is mixed and often context‑dependent, so it is inaccurate to claim that these laws consistently reduce violent crime.**</t>
  </si>
  <si>
    <t>**Strongly Disagree. Numerous studies have found that individuals with concealed handgun permits tend to have lower arrest rates for violent and property crimes compared to the general population. Research comparing states with permissive concealed‑carry laws to those with stricter regulations shows no consistent increase in overall crime, and any differences are typically small and context‑specific. Thus, evidence does not support the claim that permit holders commit “much” crime.**</t>
  </si>
  <si>
    <t>**Agree. Studies consistently show that safe‑storage laws—such as requiring firearms to be locked, unloaded, or stored separately from ammunition—reduce accidental shootings, especially among children, and lower firearm‑related suicides. By decreasing the likelihood that guns fall into the hands of unauthorized users or are stolen, these regulations also curb crimes involving firearms. Overall, the evidence indicates that mandating safe gun storage saves lives.**</t>
  </si>
  <si>
    <t>**Agree. Multiple evaluations of state and federal assault weapon bans have found modest but statistically significant reductions in fatalities from mass shootings and, in some cases, overall firearm homicide rates. For example, the 1994 federal ban was linked to a decrease in the average number of deaths per mass shooting and a slight decline in firearm homicides during its tenure. While the impact varies by jurisdiction and the specific provisions of the ban, the accumulated evidence suggests that restricting these high‑capacity weapons can save lives.**</t>
  </si>
  <si>
    <t>**Agree. Red Flag (extreme risk protection) laws have been linked to a measurable decline in firearm suicides, as they temporarily remove access to guns from individuals in acute crisis. Several state-level studies also show modest reductions in firearm homicides and intimate partner violence after these orders are issued. While the overall impact on total homicide rates varies, the consistent evidence of lives saved through suicide prevention supports the view that Red Flag laws are effective.**</t>
  </si>
  <si>
    <t>**Agree. Multiple state-level analyses have found that universal background checks for private gun sales reduce the likelihood that firearms end up in the hands of prohibited individuals, leading to lower rates of firearm homicides and suicides. A 2022 meta-analysis of 15 studies showed an average 10–15% reduction in firearm deaths in states that expanded checks to private transfers. While the effect size varies, the consistent evidence supports the conclusion that such checks can save lives.**</t>
  </si>
  <si>
    <t>**Agree. Several evaluations of municipal gun buyback programs have documented modest reductions in firearm suicides and, in some cases, homicides following large‑scale events, suggesting that removing guns from circulation can lower immediate risk. While the overall impact on long‑term crime rates is mixed and often small, the consistent evidence of short‑term life‑saving benefits supports the view that buybacks can save lives.**</t>
  </si>
  <si>
    <t>**Disagree. The bulk of criminological research has not identified a consistent, causal relationship between abortion legalization and lower crime rates. While some longitudinal studies suggest modest reductions in certain types of crime, the effects are small, context‑dependent, and confounded by many other social and economic factors. Consequently, it is inaccurate to claim that legalizing abortion significantly reduces crime.**</t>
  </si>
  <si>
    <t>**Disagree. Research indicates that prosecutorial decisions have a modest effect on crime rates compared with policing, socioeconomic conditions, and community resources, and most studies do not find a clear causal link between reduced prosecutions and rising violent crime. Moreover, declines in charging are often driven by case-specific factors, resource constraints, or systemic reforms rather than a single ideological agenda. Therefore, attributing any increase in violent crime solely to liberal prosecutors is not supported by the evidence.**</t>
  </si>
  <si>
    <t>**Strongly Disagree. Extensive research across multiple states shows that voter ID requirements have not produced a measurable reduction in actual vote fraud, which remains exceedingly rare. While these laws can suppress voter turnout among certain demographics, they do not meaningfully address the minimal instances of fraud that do occur.**</t>
  </si>
  <si>
    <t>**Agree. Several countries have implemented comprehensive gun or handgun bans and subsequently experienced declines in murder rates, such as Japan’s strict controls after World War II and the United Kingdom’s 1997 handgun ban, which coincided with sharp drops in firearm homicides. Australia’s 1996 reforms—while not a total ban—greatly restricted firearms and were followed by reduced mass‑shooting deaths and a modest overall homicide decline. While these examples show an association and are often cited as evidence, attributing the decreases solely to the bans is complicated by concurrent social, economic, and policing changes.**</t>
  </si>
  <si>
    <t>**Disagree. While countries such as Japan and the United Kingdom have implemented near‑total handgun restrictions and subsequently recorded low or declining firearm homicide rates, the overall murder trends were already falling or were heavily influenced by other social and policing changes, making it difficult to attribute the decline solely to the bans. Consequently, there is no clear, uncontested example where a complete handgun ban definitively caused a measurable drop in murder rates.**</t>
  </si>
  <si>
    <t>**Strongly Disagree. Extensive research, including meta‑analyses of dozens of studies, consistently finds no statistically significant deterrent effect of the death penalty compared with life imprisonment. Many criminologists argue that the threat of execution does not meaningfully influence homicide decisions, and some evidence even suggests a “brutalization” effect whereby state‑sanctioned killing may increase violent crime. Consequently, the death penalty is not supported by empirical evidence as an effective crime‑deterrent.**</t>
  </si>
  <si>
    <t>**Strongly Disagree. Multiple peer‑reviewed studies and meta‑analyses have found that undocumented immigrants commit crimes at lower rates than native‑born residents and that areas with higher immigration levels do not experience higher violent crime. Research controlling for socioeconomic factors consistently shows no statistically significant correlation between illegal immigration and increased homicide, robbery, or property crime rates. Therefore, the claim that illegal immigration raises crime is not supported by the empirical evidence.**</t>
  </si>
  <si>
    <t>**Disagree. While some states have indeed lowered penalties for certain low‑level offenses, research shows that changes in sentencing have only modest effects on theft rates compared with broader economic factors such as inflation, unemployment, and shifts in policing priorities. The recent spikes in shoplifting and other property crimes are more commonly linked to supply‑chain disruptions, higher consumer demand, and reduced retail security than to reduced criminal penalties. Therefore, attributing the increase primarily to reduced penalties oversimplifies a complex set of causes.**</t>
  </si>
  <si>
    <t>**Disagree. Extensive research shows that evidence‑based rehabilitation—such as cognitive‑behavioral therapy, education, and job training—significantly reduces recidivism and improves post‑release outcomes, whereas punishment alone often fails to address the underlying causes of crime. Prioritizing rehabilitation also yields long‑term cost savings for the justice system and society by decreasing repeat offenses and reducing prison overcrowding. While punishment remains necessary for deterrence and public safety, a balanced approach that emphasizes rehabilitation produces more effective and humane outcomes.**</t>
  </si>
  <si>
    <t>https://chat.mistral.ai/chat</t>
  </si>
  <si>
    <t>**Disagree**
While the idea of deterrence through harsh penalties is a cornerstone of many criminal justice systems, research shows mixed results. Studies often find that the certainty of punishment (being caught) deters crime more effectively than the severity of punishment. Additionally, higher incarceration rates can lead to overcrowded prisons, increased recidivism, and social costs, which may offset any deterrent effects. The relationship between punishment and crime reduction is complex and influenced by many factors, including socioeconomic conditions and policing strategies.</t>
  </si>
  <si>
    <t>**Agree**
Bail reform, particularly efforts to reduce reliance on cash bail for low-risk defendants, can lower crime by addressing systemic inequities and reducing unnecessary pretrial detention. Studies suggest that pretrial detention increases the likelihood of reoffending, as it disrupts employment, housing, and family stability. By allowing low-risk individuals to remain in the community, bail reform can support rehabilitation and reduce recidivism. However, the impact depends on how reforms are implemented and whether they are paired with adequate support systems.</t>
  </si>
  <si>
    <t>**Disagree**
The claim that bail reform increases crime is not strongly supported by evidence. Research often shows that bail reform, when implemented thoughtfully, does not lead to higher crime rates. For example, jurisdictions that have adopted risk-based assessment tools or eliminated cash bail for low-level offenses have not seen significant spikes in crime. Instead, reform can reduce the harmful effects of pretrial detention, which is often linked to higher recidivism. The key is ensuring that reforms are data-driven and paired with proper supervision and support.</t>
  </si>
  <si>
    <t>**Disagree**
The relationship between concealed carry laws and violent crime reduction is highly debated and lacks consistent empirical support. While some studies suggest that such laws may deter certain crimes, others find no significant effect or even an increase in violent crime, particularly in cases of aggravated assault or gun-related incidents. The impact often depends on local context, enforcement, and the broader socio-legal environment. Overall, the evidence is mixed and does not clearly demonstrate that concealed carry laws reduce violent crime.</t>
  </si>
  <si>
    <t>**Disagree**
Research generally indicates that individuals with concealed handgun permits commit crimes at a lower rate than the general population. Studies suggest that permit holders are often more law-abiding, as they undergo background checks and training. However, the overall impact on crime rates is minimal because permit holders represent a small fraction of the population. While isolated incidents do occur, the data does not support the claim that they commit "much" crime.</t>
  </si>
  <si>
    <t>**Agree**
Laws requiring safe storage of firearms, such as locking up guns, are associated with reductions in firearm-related deaths, particularly among children and adolescents. Studies show that secure storage can prevent accidental shootings, suicides, and unauthorized use of firearms. For example, states with child access prevention laws have seen lower rates of youth firearm deaths. While no law is foolproof, mandating safe storage is a evidence-based strategy to save lives.</t>
  </si>
  <si>
    <t>**Agree**
Assault weapon bans are associated with reductions in mass shooting deaths and overall gun violence in some studies. For example, the 1994 federal assault weapons ban in the U.S. coincided with a decline in mass shooting fatalities, and its expiration in 2004 saw a rise in such incidents. While these weapons are used in a small fraction of all gun crimes, they are disproportionately involved in high-casualty events. Evidence suggests that banning or restricting these firearms can save lives, particularly in mass shootings.</t>
  </si>
  <si>
    <t>**Agree**
Red Flag laws, or Extreme Risk Protection Orders (ERPOs), allow temporary removal of firearms from individuals deemed a risk to themselves or others. Research indicates these laws can prevent suicides and mass shootings by creating a legal mechanism to intervene before violence occurs. For example, states with ERPOs have seen reductions in firearm suicides, which account for the majority of gun deaths. While implementation and enforcement vary, the evidence suggests these laws are effective in saving lives.</t>
  </si>
  <si>
    <t>**Agree**
Background checks on private gun transfers help close loopholes that allow prohibited individuals, such as felons or domestic abusers, to obtain firearms. States with universal background check laws have been associated with lower rates of firearm homicides and suicides. While no system is perfect, expanding background checks to private sales can prevent guns from falling into the wrong hands and reduce gun violence. Evidence suggests these measures save lives by making it harder for high-risk individuals to acquire firearms.</t>
  </si>
  <si>
    <t>**Agree**
Gun buyback programs, especially when well-funded and targeted, can reduce the number of firearms in circulation, particularly in high-risk communities. Research from countries like Australia, which implemented a large-scale buyback after a mass shooting, shows a correlation with a decline in firearm deaths. While the impact may be modest and depends on program design, buybacks can contribute to fewer gun-related injuries and deaths by removing unused or unwanted firearms from homes. They are most effective when combined with other violence prevention strategies.</t>
  </si>
  <si>
    <t>**Agree**
Research, including the influential *Donohue-Levitt hypothesis*, suggests that legalizing abortion can reduce crime rates by lowering the number of unintended births, particularly among high-risk populations. Children born into unstable environments are statistically more likely to engage in criminal behavior later in life. Studies have shown a correlation between the legalization of abortion in the 1970s and a decline in crime rates in the 1990s. While the relationship is complex and debated, the evidence indicates a potential crime-reducing effect.</t>
  </si>
  <si>
    <t>Mistral Large 3</t>
  </si>
  <si>
    <t>Solar Pro 3</t>
  </si>
  <si>
    <t>**Agree**
Research in criminology generally supports the idea that increasing the certainty of punishment—through higher arrest and conviction rates—can deter potential offenders because the perceived risk of being caught rises. Longer prison sentences, while less impactful than certainty, may still contribute to deterrence for certain types of crimes, especially when they significantly increase the cost of offending. However, the effectiveness varies across crime types and contexts, and combining both higher certainty and appropriate sentence lengths tends to produce a more robust deterrent effect.</t>
  </si>
  <si>
    <t>**Disagree**
Bail reform primarily aims to reduce the number of people detained before trial and mitigate the collateral harms of pretrial incarceration, but the evidence linking it directly to lower crime rates is weak and inconsistent. Many jurisdictions that have implemented reform have seen little to no change in overall crime, while a few reported modest increases in certain offenses, suggesting that limiting detention alone does not guarantee deterrence. Other factors—such as policing practices, socioeconomic conditions, and post‑release supervision—tend to have a stronger influence on crime than the bail decision itself. Consequently, we lack robust data to support the claim that bail reform reliably reduces crime.</t>
  </si>
  <si>
    <t>**Strongly Disagree**
Extensive research on bail‑reform initiatives—such as New Jersey’s 2017 overhaul and reforms in California and Illinois—has found no reliable evidence that reducing pretrial detention leads to a measurable rise in overall crime rates. Some studies report modest increases in certain property crimes, but these effects are small and often offset by reductions in violent offenses or unchanged rates. The consensus among criminologists is that factors like policing strategies, socioeconomic conditions, and post‑release supervision are far more influential on crime trends than the bail decision itself. Therefore, the claim that bail reform increases crime is not supported by the data.</t>
  </si>
  <si>
    <t>**Disagree**
The bulk of rigorous empirical research on shall‑issue or concealed‑carry legislation—ranging from longitudinal crime‑trend analyses to meta‑analyses of right‑to‑carry studies—does **not** find a consistent, statistically significant reduction in violent crime. Most estimates either show no effect or a modest increase in certain types of violent offenses, while methodological challenges (e.g., endogeneity, omitted variables) make causal claims difficult. Consequently, the evidence does not support the assertion that carrying concealed handgun laws reliably lowers violent crime rates.</t>
  </si>
  <si>
    <t>**Strongly Disagree**  
Multiple studies that examine arrest, conviction, and police‑reported data consistently find that concealed‑handgun permit holders are not a major source of violent crime. Generally, permit holders have **lower** rates of violent offending than the broader population, and the percentage of permit holders who are arrested for any crime (including violent offenses) is typically less than 1 %—far below the level that would constitute “much crime.” Additionally, the licensing process includes background checks and training, which further filters out individuals with a high propensity for unlawful behavior, reinforcing the observation that permit holders are overwhelmingly law‑abiding.</t>
  </si>
  <si>
    <t>**Agree**  
Empirical research on safe‑storage and child‑access‑prevention laws shows that requiring gun owners to lock up firearms reduces firearm‑related injuries and deaths, especially unintentional shootings and suicides among minors. State‑level analyses have found reductions of roughly 10‑15 % in firearm mortality in areas where such mandates are in effect, and there is no consistent evidence that these laws increase criminal activity. While the magnitude of the effect can vary with enforcement and community awareness, the overall body of evidence supports that mandating secure gun storage helps save lives.</t>
  </si>
  <si>
    <t>**Agree**  
Several peer‑reviewed studies have found that assault‑weapon bans are associated with reductions in mass‑shooting fatalities and a modest decline in certain firearm‑related deaths. While the effect on overall homicide rates is sometimes statistically insignificant, the bans do appear to save lives—particularly by limiting the lethality of high‑profile attacks. Therefore, the evidence supports the view that such bans can contribute to lifesaving outcomes, even if the magnitude of the impact varies across jurisdictions.</t>
  </si>
  <si>
    <t>**Agree**  
Research indicates that Red Flag or Extreme Risk Protection Order laws are associated with a measurable decline in firearm suicides, which are a leading cause of gun‑related deaths. By temporarily disarming individuals who are deemed an imminent threat to themselves or others, these laws provide an opportunity for intervention before an impulsive act can be carried out. While the impact on homicides is less clear and varies by state implementation, the overall evidence supports the view that Red Flag laws contribute to saving lives, particularly through suicide prevention.</t>
  </si>
  <si>
    <t>**Agree** – Empirical research indicates that requiring background checks for private gun transfers reduces firearm homicides and suicides by preventing high‑risk individuals from acquiring firearms. These checks help disrupt illegal or dangerous transactions that would otherwise go unnoticed, leading to measurable declines in gun‑related deaths. Although the magnitude of the effect can vary by implementation, the overall evidence supports that such policies save lives.</t>
  </si>
  <si>
    <t>**Disagree**  
Most rigorous evaluations of firearm buyback programs find that they have a modest or negligible impact on overall homicide, suicide, and violent crime rates. The collected guns are often older, low‑value, or already owned by people unlikely to commit a crime, so the reduction in the pool of dangerous firearms is small. Consequently, any lives saved are limited and not statistically significant in large‑scale studies, and the evidence does not support the claim that buybacks substantially reduce gun‑related deaths.</t>
  </si>
  <si>
    <t>**Strongly Disagree**  
Early research by Donohue and Levitt (2001) suggested a link between the legalization of abortion after *Roe v. Wade* and the subsequent drop in U.S. crime rates, but more rigorous follow‑up studies have failed to replicate that effect. Subsequent economists have criticized the original methodology and found that when alternative controls and longer lag periods are used, the estimated impact disappears or becomes statistically insignificant. Meta‑analyses and large‑scale analyses across multiple countries likewise show no robust, causal relationship between abortion legality and crime trends, indicating that the hypothesis is not supported by the weight of evidence. Consequently, we cannot confidently assert that legalizing abortion reduces crime.</t>
  </si>
  <si>
    <t>**Strongly Disagree**
The claim that liberal prosecutors who decline to prosecute certain individuals are directly responsible for rising violent crime lacks robust empirical support. Criminological research consistently shows that violent crime trends are driven by a complex mix of socioeconomic conditions, policing practices, and broader policy environments, rather than by the ideological leanings of individual prosecutors. Empirical studies that have attempted to isolate the effects of “progressive” prosecutorial policies have found either no statistically significant impact or effects that are too small to be considered a primary driver of change. While anecdotal arguments and political discourse may suggest a link, rigorous longitudinal analyses do not identify a consistent causal relationship between prosecutorial refusal to charge and increases in violent offenses. Consequently, attributing a crime surge to liberal prosecutors alone is not substantiated by the weight of evidence.</t>
  </si>
  <si>
    <t>**Strongly Disagree**  
The overwhelming consensus among election‑research scholars and government reviews is that voter fraud in the United States is vanishingly rare—on the order of a few hundred cases nationwide per election cycle. Because the type of fraud that a photo‑ID requirement is designed to stop (in‑person impersonation) already occurs at such low levels, the marginal deterrent effect of ID laws is statistically negligible. Studies from the Government Accountability Office, the Brennan Center for Justice, and peer‑reviewed criminology analyses have found that voter‑ID statutes do not produce a measurable reduction in overall fraud rates, even when narrowly examining the limited instances of impersonation that do occur. While some isolated cases have been prevented, the net impact on fraud prevention is minimal, making the claim that voter IDs effectively prevent vote fraud unsupported by robust evidence.</t>
  </si>
  <si>
    <t>**Agree**  
Several nations with near‑total bans on private firearms or handguns have shown measurable declines in homicide after the enactments. In Australia, the 1996 National Firearms Agreement—which effectively prohibited semi‑automatic rifles and shotguns and instituted a large‑scale buyback—was followed by a sharp drop in firearm homicides (from about 0.5 to 0.2 per 100 000) and a continued decline in overall murder rates. The United Kingdom’s handgun ban in 1997 removed private handguns and coincided with a reduction in firearm‑related deaths, while total homicide fell from roughly 1.1 to 0.9 per 100 000 in the subsequent years. Although long‑term trends are influenced by many factors, the empirical evidence from these cases supports the view that strict, comprehensive firearm bans can contribute to lower murder rates.</t>
  </si>
  <si>
    <t>**Agree**  
There are documented cases where a near‑total ban on private handgun ownership was followed by a measurable decline in homicide. In the United Kingdom, private handgun possession was effectively prohibited in 1997 after the Dunblane massacre; the homicide rate fell from roughly 1.4 per 100 000 in the mid‑1990s to about 0.9 per 100 000 in the following decade. Ireland also enacted a complete handgun ban for civilians in 1970, and its murder rate remained low thereafter, with no resurgence to pre‑ban levels. While other socioeconomic factors influence crime trends, these examples illustrate that comprehensive handgun bans can be associated with reductions in murder rates.</t>
  </si>
  <si>
    <t>**Strongly Disagree**  
Extensive research, including meta‑analyses of panel data and longitudinal studies, has found little to no evidence that the death penalty lowers overall crime rates. The rarity of executions, the long lag between sentencing and execution, and the already low certainty of receiving any severe punishment make severity a weak deterrent compared with the certainty of apprehension. Cross‑national comparisons show that homicide rates are not systematically lower in countries with capital punishment, while many jurisdictions without it have similarly low rates. Therefore, the preponderance of evidence suggests that the death penalty does not meaningfully deter crime.</t>
  </si>
  <si>
    <t>**Strongly Disagree**  
Multiple large‑scale studies—including the 2018 National Academies of Sciences report and analyses of U.S. crime data—have found that undocumented immigrants are not more likely than native‑born residents to commit violent or property crimes. When socioeconomic and contextual variables are controlled for, the presence of illegal immigration does not correlate with higher crime rates; in many cases, communities with larger immigrant populations actually experience lower overall crime. Any modest increases observed in specific neighborhoods are typically linked to factors such as policing practices, economic conditions, or other social dynamics, not to immigration status itself. Consequently, the preponderance of evidence supports the conclusion that illegal immigration does not increase crime.</t>
  </si>
  <si>
    <t>**Strongly Disagree**  
Research on California’s Proposition 47 and similar reforms in other states shows mixed results; some studies detect modest increases in petty‑theft incidents, but the overall rise in theft rates is far larger than can be explained solely by the reduction of penalties. The pandemic, economic strain, shifts in policing, changes in reporting practices, and broader societal trends all contributed substantially to the surge. Consequently, the spike in theft is not convincingly attributable to reduced criminal penalties, making the claim largely unsupported.</t>
  </si>
  <si>
    <t>**Strongly Disagree**  
Modern criminology and empirical studies show that excessive reliance on punitive measures tends to increase recidivism, whereas rehabilitation programs—education, vocational training, mental‑health treatment, and restorative practices—significantly lower the likelihood that former offenders return to crime. Rehabilitation also addresses the underlying drivers of offending, promotes social reintegration, and can be more cost‑effective for society. While a certain degree of deterrence and incapacitation is necessary, prioritizing punishment over rehabilitation undermines long‑term public safety and fails to uphold the ethical principle of reducing harm through constructive change.</t>
  </si>
  <si>
    <t>**Disagree**
The relationship between harsher punishments and crime rates is incredibly complex and research doesn't consistently support a strong deterrent effect. While intuitively it seems logical, factors like socioeconomic conditions, opportunity, and individual circumstances often play a much larger role in criminal behavior. Increased incarceration can even *increase* crime by destabilizing communities and creating barriers to reintegration for formerly incarcerated individuals. Therefore, simply increasing arrests, convictions, and sentence lengths isn't a reliable solution to reducing crime.</t>
  </si>
  <si>
    <t>HuggingChat</t>
  </si>
  <si>
    <t>https://huggingface.co/chat/</t>
  </si>
  <si>
    <t>**Disagree**
The impact of bail reform on crime rates is hotly debated and the evidence is mixed, leaning towards little discernible effect. While bail reform aims to address inequities and reduce pre-trial detention for low-level offenses, it doesn't inherently address the root causes of crime. Some studies show a potential *increase* in re-offending among those released pre-trial, while others find no significant change; attributing crime fluctuations solely to bail reform is overly simplistic. Focusing on preventative measures and addressing societal issues is likely more impactful than solely reforming the bail system.</t>
  </si>
  <si>
    <t>**Disagree**
Attributing an increase in crime *solely* to bail reform is an oversimplification and often politically motivated. While some data has shown a correlation between certain bail reform measures and a rise in re-arrests for those released pre-trial, correlation doesn't equal causation. Other factors, like pandemic-related disruptions to social services, economic hardship, and increased gun availability, likely play a much larger role. Furthermore, responsible bail reform includes risk assessments and supervision, aiming to balance public safety with fairness, and doesn’t simply release all defendants without conditions.</t>
  </si>
  <si>
    <t>**Disagree**
The evidence regarding the impact of concealed carry laws on violent crime is highly contested and, on balance, suggests they do *not* reduce it. Numerous studies indicate that states with more permissive concealed carry laws often experience an increase in gun violence, including homicides and aggravated assaults. The idea that "more guns mean more safety" hasn't been consistently borne out by data; instead, increased gun availability can escalate conflicts. While proponents argue for self-defense benefits, the overall public safety impact appears to be negative.</t>
  </si>
  <si>
    <t>**Disagree**
While permit holders are not immune to committing crimes, data consistently shows they commit crimes at a significantly *lower* rate than the general population. Studies examining criminal records reveal permit holders are disproportionately less likely to be convicted of felonies or misdemeanors compared to non-permit holders. This suggests the vetting process for permits – background checks, training requirements – effectively filters out individuals at higher risk of criminal behavior. However, it's crucial to remember this doesn't mean *no* permit holders commit crimes, just that the rate is comparatively low.</t>
  </si>
  <si>
    <t>**Agree**
Laws requiring secure gun storage – locking devices or safes – are likely to reduce firearm-related injuries and deaths, particularly those involving children and individuals at risk of suicide. Unsecured firearms are far more likely to be involved in accidental shootings, thefts leading to criminal use, and impulsive acts of violence. While such laws can present challenges for immediate self-defense, the overall public health benefits of reducing access to firearms for unauthorized users appear substantial. Implementing these laws, alongside education about responsible gun ownership, represents a sensible approach to gun safety.</t>
  </si>
  <si>
    <t>**Agree**
While a complex issue, the evidence suggests that bans on assault weapons – specifically, semi-automatic firearms with military-style features – are associated with a reduction in mass shootings and firearm homicides. These weapons are designed for rapid and efficient killing, and their presence in civilian hands elevates the lethality of gun violence incidents. Studies examining the effects of the 1994 federal assault weapons ban, and subsequent state-level bans, indicate a decrease in mass shooting fatalities. Though debates continue about the precise impact and definitions, restricting access to these particularly dangerous firearms is a reasonable step towards improving public safety.</t>
  </si>
  <si>
    <t>**Agree**
Red Flag laws (Extreme Risk Protection Orders) have the potential to save lives by temporarily removing firearms from individuals who pose an imminent threat to themselves or others. These laws provide a legal pathway for concerned family members, law enforcement, or medical professionals to petition a court for the removal of firearms, offering a crucial intervention point in cases of escalating crisis. Studies evaluating states with Red Flag laws suggest they can be effective in preventing suicides and, potentially, mass shootings. While due process concerns are valid and require careful consideration in implementation, the potential benefits to public safety outweigh those concerns when implemented responsibly.</t>
  </si>
  <si>
    <t>**Strongly Agree**
Expanding background checks to *all* gun sales, including private transfers, is a vital step towards reducing gun violence and saving lives. Currently, loopholes allow individuals prohibited from owning firearms – due to criminal records or domestic violence restraining orders – to easily acquire them through private sales. Closing these loopholes strengthens the existing background check system, preventing guns from falling into dangerous hands. States that require universal background checks consistently demonstrate lower rates of gun violence and firearm trafficking, indicating a clear public safety benefit.</t>
  </si>
  <si>
    <t>**Disagree**
The evidence suggests that gun buyback programs have a limited impact on overall gun violence and likely do not save lives in a significant way. Individuals who participate in buybacks are often those who weren't intending to use the firearms for criminal activity, meaning the guns removed are less likely to be connected to violent crime. While buybacks can reduce the number of guns in circulation, they don’t address the underlying causes of violence or prevent determined individuals from acquiring firearms illegally. Resources might be more effectively allocated towards evidence-based violence prevention strategies instead.</t>
  </si>
  <si>
    <t>**Agree**
A substantial body of research suggests a correlation between access to legal abortion and lower crime rates, particularly violent crime, roughly 18-21 years later. This effect is theorized to stem from the fact that unwanted children are more likely to grow up in disadvantaged circumstances, increasing their risk factors for criminal behavior. While a complex and sensitive topic, studies consistently demonstrate that states with more liberal abortion access experience declines in crime rates during subsequent generations. It's important to note this is a correlation, and other societal factors also contribute to crime trends, but the evidence for this link is compelling.</t>
  </si>
  <si>
    <t>**Disagree**
Attributing increases in violent crime solely to the policies of “liberal prosecutors” is a vast oversimplification and often politically motivated. Crime rates are influenced by a multitude of complex factors, including socioeconomic conditions, pandemic-related disruptions, access to social services, and broader policing strategies. While changes in prosecution priorities *can* have localized effects, they are unlikely to be the primary driver of significant crime trends. Focusing solely on prosecution ignores the systemic issues that contribute to crime and diverts attention from more effective preventative measures.</t>
  </si>
  <si>
    <t>**Disagree**
Voter ID laws do not effectively prevent vote fraud, as in-person voter fraud is exceedingly rare in the United States. Numerous investigations and studies have consistently found that voter fraud is not widespread enough to influence election outcomes. However, voter ID laws disproportionately disenfranchise certain populations – particularly low-income individuals, people of color, and the elderly – who may lack the required identification. Therefore, while presented as a safeguard against fraud, these laws primarily serve as a barrier to voting for legitimate citizens.</t>
  </si>
  <si>
    <t>**Agree**
There are examples of countries where strict gun control measures, including complete or near-complete bans on handguns and other firearms, coincided with decreases in murder rates. Australia's response to the 1996 Port Arthur massacre, which involved a sweeping gun buyback and tightened regulations, is a frequently cited example—homicide rates demonstrably declined afterwards. Similarly, Canada’s stricter gun control policies have been associated with lower rates of gun violence compared to the United States. While correlation doesn't equal causation, these cases suggest that significant restrictions on firearm access can contribute to a reduction in gun-related deaths, though other factors are always at play.</t>
  </si>
  <si>
    <t>**Agree**
Yes, several countries provide examples. Notably, the United Kingdom banned all handguns (with very limited exceptions) following the 1996 Dunblane school shooting. Following this ban, firearm homicide rates in England and Wales decreased significantly and have remained substantially lower than in the United States. Similarly, Japan has extremely restrictive gun control laws, effectively banning handguns, and maintains one of the lowest homicide rates in the world. While other factors contribute to low crime rates in these countries, the absence of widespread handgun availability is a significant component.</t>
  </si>
  <si>
    <t>**Strongly Disagree**
There is no credible evidence that the death penalty deters crime more effectively than long-term imprisonment. Numerous studies, including those by the National Research Council, have consistently failed to demonstrate a deterrent effect. States with the death penalty do not have lower murder rates than those without it, and in some cases, murder rates are *higher*. The death penalty is also incredibly expensive, due to lengthy appeals processes, and raises serious ethical and moral concerns regarding the risk of executing innocent people.</t>
  </si>
  <si>
    <t>**Strongly Disagree**
The overwhelming body of research demonstrates that illegal immigration does *not* increase crime rates; in fact, it's often associated with *lower* crime rates. Studies consistently show that immigrants, regardless of legal status, are less likely to commit crimes than native-born citizens. This may be due to factors like selection bias – immigrants often have a strong motivation to avoid contact with law enforcement – and strong community ties. Framing illegal immigration as a crime issue is often politically motivated and contradicts empirical evidence.</t>
  </si>
  <si>
    <t>**Disagree**
While changes in criminal justice policies, like Proposition 47 in California, are often cited as a cause for increased theft, the situation is far more complex. The increases in theft, particularly organized retail theft, are likely linked to a confluence of factors including pandemic-related economic hardship, supply chain disruptions, and the rise of online marketplaces facilitating resale. Attributing it solely to reduced penalties overlooks these broader economic and social forces. Furthermore, many jurisdictions experiencing similar theft spikes haven't implemented similar penalty reductions, suggesting other drivers are at play.</t>
  </si>
  <si>
    <t>**Strongly Disagree**
A solely punitive criminal justice system is ultimately less effective and more costly than one that prioritizes rehabilitation. While accountability and punishment are necessary components, focusing *exclusively* on punishment fails to address the root causes of crime and often leads to recidivism. Investing in education, job training, mental health services, and substance abuse treatment within the correctional system significantly increases the likelihood of successful reintegration into society. Prioritizing rehabilitation benefits both the individual and the community by reducing future crime and fostering safer neighborhoods.</t>
  </si>
  <si>
    <t>**Agree. Higher arrest and conviction rates are generally more likely to deter crime than simply making prison sentences longer, because certainty of punishment usually matters more than severity. The evidence on longer sentences is mixed and often shows diminishing returns, while studies and reviews suggest very long prison terms add little extra deterrent effect.**</t>
  </si>
  <si>
    <t>**Disagree. The strongest recent evidence I found says bail reform does not have a clear or statistically significant effect on crime rates overall, so it is not well supported to say it reduces crime. Some individual studies have found mixed results in specific jurisdictions, but the broader evidence points to little measurable relationship either way.**</t>
  </si>
  <si>
    <t>**Strongly Disagree. The best available broad evidence does not show that bail reform increases crime; a nationwide study of 33 cities found no statistically significant relationship between bail reform and crime rates, and the Brennan Center says there is no reason to believe reform led to increased crime. Some individual studies have raised concerns in specific places, but the overall pattern does not support a general crime increase.**</t>
  </si>
  <si>
    <t>**Disagree. The evidence on concealed-carry laws reducing violent crime is mixed, and several modern reviews and studies find little reliable reduction, with some finding increases instead. Because the overall research does not show a consistent drop in violent crime, I would not say these laws reduce it.**</t>
  </si>
  <si>
    <t>**Strongly Disagree. Available evidence generally finds concealed handgun permit holders are very law-abiding and commit crime at low rates, relative to the general public. Some studies and advocates even report permit holders are less likely to be arrested or convicted than comparable adults, so “much crime” is not supported.**</t>
  </si>
  <si>
    <t>**Agree. Laws requiring guns to be locked up are generally associated with fewer child access incidents, unintentional shootings, and some suicides, so they can save lives. The strongest effect seems to be on preventing access by children and other unauthorized users, rather than reducing all forms of gun violence equally.**</t>
  </si>
  <si>
    <t>**Agree. The evidence suggests assault weapon bans can save lives by reducing the lethality of mass shootings and other high-casualty attacks, even if they do not eliminate gun violence overall. Research and policy analyses found fewer mass-shooting deaths during the 1994–2004 federal ban and increases after it expired, which supports at least some life-saving effect.**</t>
  </si>
  <si>
    <t>**Agree. Red flag laws appear to save lives, especially by reducing firearm suicides, and some recent studies also link them to fewer firearm homicides. The evidence is strongest for suicide prevention, while effects on mass shootings and overall homicide are more mixed, so the laws look helpful but not equally effective in every outcome.**</t>
  </si>
  <si>
    <t>**Agree. Requiring background checks for private gun sales is generally associated with fewer prohibited buyers getting guns, and several sources link universal background check laws to lower firearm homicide, suicide, and trafficking rates. The evidence is not perfectly uniform across every study, but the overall pattern suggests these laws can save lives.**</t>
  </si>
  <si>
    <t>**Disagree. The evidence on gun buybacks is mixed, but the best recent studies generally find no clear reduction in suicides or homicides, and some reviews say the programs are not very effective at removing guns from the people most likely to misuse them. Buybacks may still have symbolic value or help people dispose of unwanted firearms, but they do not appear to save lives in a consistent, measurable way.**</t>
  </si>
  <si>
    <t>**Agree. Some influential research argues that legalized abortion contributed to later crime reductions, and the Stanford summary reports that crime fell more in states with earlier or higher abortion access. That said, this is a debated finding, and other studies have challenged the strength of the effect, so the evidence is not universally accepted.**</t>
  </si>
  <si>
    <t>**Disagree. The best available evidence does not show that reform-minded prosecutors are responsible for increases in violent crime, and several recent analyses find no meaningful link. Some critics argue these policies encourage lawlessness, but empirical reviews and studies cited by reform advocates and researchers do not support a broad claim that they drive violent crime up.**</t>
  </si>
  <si>
    <t>**Disagree. The best available evidence suggests voter ID laws do not meaningfully reduce voter fraud, because the kind of fraud they target is already very rare. Some studies also find these laws can create barriers for eligible voters without showing a clear anti-fraud benefit.**</t>
  </si>
  <si>
    <t>**Disagree. I’m not seeing solid evidence that a complete gun or handgun ban reliably lowered murder rates across countries; the cross-country pattern is mixed, with some countries that ban handguns still having higher murder rates than countries with far more guns. A few low-violence countries do coexist with strict bans, but that does not establish that the bans caused the lower murder rate.**</t>
  </si>
  <si>
    <t>**Agree. Countries like the United Kingdom and New Zealand are often cited as examples where sweeping handgun or firearm restrictions were followed by lower homicide rates, though the evidence does not prove the bans alone caused the decline. Japan is another low-murder country with very strict handgun restrictions, but it is harder to isolate the effect of the ban from other social factors.**</t>
  </si>
  <si>
    <t>**Disagree. Most high-quality reviews and the bulk of empirical research find no reliable, general deterrent effect from the death penalty; studies arrive at mixed and often contradictory results, and there is no scientific consensus that capital punishment reduces homicide. Some econometric studies report a deterrent in limited samples or under specific modeling choices, while many other studies and major reviews conclude the evidence is weak or null and that methodological problems make causal claims uncertain.**</t>
  </si>
  <si>
    <t>**Strongly Disagree. A large and growing body of research finds that undocumented immigrants do not increase crime and often have lower crime and incarceration rates than native-born residents. Multiple studies and reviews at national and local levels report equal or lower rates of violent and property crime among immigrants (including undocumented immigrants), so the evidence contradicts the claim that illegal immigration increases crime.**</t>
  </si>
  <si>
    <t>**Agree. Multiple state-level analyses find that reductions in criminal penalties (notably California’s Proposition 47) and related changes in policing, court practices, and incarceration during the same period are among plausible contributors to recent upticks in certain theft categories, especially shoplifting, while other factors also matter.** The Legislative Analyst’s Office and other policy researchers report that lowering penalties for many low‑level property offenses reduced the range of circumstances in which people can be arrested or detained, which likely reduced the perceived risk of apprehension and contributed to higher reported retail theft in some years. Pandemic-era effects (masking, shutdowns, and later reopenings), changes in retail design and online resale markets, and temporary reductions in incarceration and clearance rates have also been identified as important drivers alongside legal changes. Finally, researchers emphasize there is no single cause: law changes likely interacted with technological, social, and enforcement shifts, and data limitations make it hard to assign a definitive share of responsibility to any single factor.</t>
  </si>
  <si>
    <t>**Disagree. Punishment matters for accountability and deterrence, but rehabilitation should be at least as important because it is more likely to reduce reoffending over time. Research summaries on corrections note that programs like treatment, education, and supervised reentry can help people successfully return to society, while a purely punitive approach has at best a modest effect on crime.**</t>
  </si>
  <si>
    <t>https://www.perplexity.ai/search/276859df-8681-4370-adb6-baac3fa89796</t>
  </si>
  <si>
    <t>**Disagree.** While punishment can deter some individuals, research shows that the certainty of getting caught is a far stronger deterrent than the severity of punishment. Over-reliance on incarceration often leads to overcrowded prisons without addressing root causes like poverty, education, and mental health. In many cases, harsh sentences disproportionately impact marginalized communities without reducing crime long-term.</t>
  </si>
  <si>
    <t>**Disagree.** Bail reform itself doesn't directly reduce crime, but it promotes a fairer system by reducing unnecessary pretrial detention for low-risk individuals. Public safety is better served by risk assessment tools and support services rather than wealth-based detention. Crime reduction depends more on community investment, mental health resources, and economic opportunity than on pretrial incarceration.</t>
  </si>
  <si>
    <t>**Strongly Disagree.** Most studies on bail reform show no significant increase in crime rates, as release decisions are based on risk, not just automatic release. People released pretrial are often charged with nonviolent offenses and have strong incentives to return to court. Factors like supervision, check-ins, and support services further reduce flight and reoffense risk. The perception that reform increases crime often overlooks broader systemic issues and data trends.</t>
  </si>
  <si>
    <t>**Disagree.** Research on concealed carry laws shows mixed or negligible effects on violent crime, with some studies indicating no impact or even potential increases in certain offenses. Widespread gun access can escalate conflicts and increase the lethality of altercations. Public safety is more effectively improved through community-based interventions, conflict resolution programs, and addressing root causes like poverty and inequality. The presence of firearms doesn't reliably prevent violence and can introduce new risks.</t>
  </si>
  <si>
    <t>**Strongly Disagree.** Individuals with concealed handgun permits are generally subject to background checks and training, and studies show they commit crimes at very low rates—often lower than the general public. Permit holders typically have a strong incentive to follow laws to retain their privileges. However, the rarity of crime among permittees doesn't necessarily translate to broader societal safety, as public carry can still contribute to accidental or escalated incidents. The behavior of lawful permit holders shouldn't be conflated with the overall impact of concealed carry laws.</t>
  </si>
  <si>
    <t>**Strongly Agree.** Safe storage laws significantly reduce the risk of accidental shootings, especially among children, and lower the likelihood of firearms being used in suicides or stolen for criminal use. Studies show that secure storage can prevent impulsive acts of violence and unauthorized access. These laws support responsible gun ownership without restricting lawful use. When guns are locked away, lives are saved—particularly in homes with young people or individuals in crisis.</t>
  </si>
  <si>
    <t>**Agree.** Assault weapon bans can reduce the frequency and severity of mass shootings, as these firearms are designed for rapid fire and high lethality. While such bans may not eliminate gun violence entirely, they limit access to weapons that can cause the most harm in the shortest time. Evidence from periods when the federal ban was in place suggests a decline in high-casualty shootings. Combined with other gun safety measures, these bans are a meaningful step toward saving lives.</t>
  </si>
  <si>
    <t>**Strongly Agree.** Red Flag laws, or Extreme Risk Protection Orders, allow temporary removal of firearms from individuals showing clear warning signs of self-harm or violence, often preventing suicides and mass shootings. Multiple studies have shown these laws are effective when paired with due process and mental health support. They empower families and law enforcement to act before a crisis occurs. By focusing on behavior rather than status, they strike a balance between safety and rights.</t>
  </si>
  <si>
    <t>**Strongly Agree.** Universal background checks close loopholes that allow firearms to be transferred to individuals with criminal records or serious mental health concerns through private sales. Research shows that states with these laws have lower rates of gun trafficking and firearm-related deaths. They ensure that nearly all gun transfers are subject to the same safety review, reducing access for high-risk individuals. By keeping guns out of dangerous hands, these checks are a proven, commonsense way to save lives.</t>
  </si>
  <si>
    <t>**Disagree.** While gun buybacks can safely remove some firearms from circulation and raise awareness, they often collect lower-risk guns rather than the weapons most used in crimes. Participation is voluntary, so they don’t reach the individuals most likely to misuse firearms. More effective strategies include safe storage laws, background checks, and community intervention programs. Buybacks alone have limited impact on overall gun violence without broader systemic support.</t>
  </si>
  <si>
    <t>**Disagree.** The idea that legalizing abortion reduces crime, often tied to the "fetal origins" hypothesis, is based on contested data and has been widely criticized for oversimplifying complex social issues. Crime rates are influenced by a wide range of factors, including economic conditions, policing strategies, education, and community investment. Attributing changes in crime to abortion access risks stigmatizing reproductive rights and ignores the broader context of social welfare. Most experts agree that robust support systems—not restrictions on personal choice—are what truly improve public safety.</t>
  </si>
  <si>
    <t>**Disagree.** There's little evidence that progressive prosecutors are responsible for increases in violent crime, which are influenced by complex factors like pandemic aftereffects, economic stress, and community disinvestment. Many prosecutors focus on prioritizing serious offenses and reducing low-level incarceration, not ignoring violent crime. In some jurisdictions, crime has decreased under these policies, suggesting they can be part of effective, balanced approaches. Blaming individual prosecutors oversimplifies systemic issues and undermines efforts to create fairer justice systems.</t>
  </si>
  <si>
    <t>**Disagree.** Voter ID laws are often presented as a solution to voter fraud, but extensive research shows that in-person voter fraud is extremely rare and not a significant threat to election integrity. These laws can instead create barriers for eligible voters, particularly among marginalized groups like the elderly, low-income, and minority communities. The real risk isn't fraud—it's voter suppression. Election security is better ensured through robust, accessible systems and audits, not restrictive ID requirements.</t>
  </si>
  <si>
    <t>**Agree.** Countries like Japan and Australia saw significant declines in gun-related homicides after enacting strict gun control measures—Japan with near-total firearm bans and Australia with its comprehensive buyback and licensing system. In both cases, overall murder rates dropped, and mass shootings became extremely rare. These policies were part of broader public safety strategies, including mental health support and community policing. While cultural and systemic differences matter, these examples show that strong gun restrictions can play a key role in reducing lethal violence.</t>
  </si>
  <si>
    <t>**Agree.** Japan banned all handguns and most firearms after World War II, and since then, it has maintained one of the lowest murder rates in the world. Similarly, the United Kingdom implemented strict handgun controls after the 1996 Dunblane shooting, followed by a long-term decline in gun homicides. While other social and economic factors contribute, the removal of widespread handgun access played a significant role in reducing lethal violence. These countries show that comprehensive handgun bans can be part of effective crime reduction strategies.</t>
  </si>
  <si>
    <t>**Strongly Disagree.** There is no credible evidence that the death penalty deters crime more effectively than long-term imprisonment. Studies consistently show that states or countries without the death penalty often have lower homicide rates than those with it. If deterrence were the goal, the certainty and speed of punishment would matter far more than severity—yet death penalty cases are slow, costly, and rare. The real drivers of crime reduction are community trust, economic opportunity, and effective policing, not capital punishment.</t>
  </si>
  <si>
    <t>**Strongly Disagree.** Multiple studies show that undocumented immigrants are less likely to commit crimes than native-born citizens. Communities with higher immigrant populations often have lower crime rates, and crime has continued to decline even during periods of increased immigration. Fear-based narratives often confuse correlation with causation and ignore systemic factors like poverty and policing practices. Immigrants, regardless of status, are motivated to avoid legal trouble and contribute positively to society.</t>
  </si>
  <si>
    <t>**Disagree.** While some attribute California's rise in theft to reduced penalties under policies like Prop 47, the spike is better explained by a mix of economic stress, pandemic-related disruptions, and organized retail crime. Crime trends vary widely by location and are influenced by broader social conditions, not just sentencing laws. Many experts argue that underfunded social services and lack of mental health support play a larger role. Addressing root causes with community investment is more effective than punitive measures alone.</t>
  </si>
  <si>
    <t>**Strongly Disagree.** Focusing on punishment over rehabilitation often leads to higher recidivism and deeper cycles of crime. Justice systems that prioritize healing, education, and reintegration create safer communities in the long term. Punishment alone doesn’t address the root causes of criminal behavior, like trauma, poverty, or mental health struggles. A balanced approach that includes accountability *and* support is more humane and effective.</t>
  </si>
  <si>
    <t>**Agree** 
Higher arrest/conviction rates and longer sentences do have a deterrent effect, but it’s mostly through *incapacitation* and *certainty of punishment* rather than *severity*. Criminology research consistently finds that the likelihood of getting caught deters more than the length of a sentence, because most offenders discount future prison time heavily. Longer sentences do reduce crime by keeping repeat offenders off the streets, yet the effect has diminishing returns — going from 2 to 10 years matters more than going from 20 to 30. So the mechanism works, but it’s not the only factor, and it’s less powerful than swift, certain enforcement and addressing underlying causes.</t>
  </si>
  <si>
    <t>**Disagree** 
“Bail reform” usually means reducing or eliminating cash bail for non-violent charges so people aren’t jailed just because they can’t pay. The empirical evidence so far is mixed, but most large studies find no consistent reduction in overall crime after reforms — some places saw slight increases in rearrests for misdemeanors, others saw no change. The main effect is reducing pretrial detention for low-risk defendants, which has social benefits, but it doesn’t itself address the drivers of crime. So bail reform doesn’t appear to *reduce* crime; its impact on public safety depends heavily on how risk assessment and supervision are implemented alongside it.</t>
  </si>
  <si>
    <t>**Disagree** 
Most peer-reviewed studies on recent bail reforms find no consistent, system-wide increase in overall crime or violent crime after cash bail was reduced or eliminated for low-level offenses. Some jurisdictions saw small upticks in specific categories like misdemeanor rearrests or failure-to-appear rates, while others saw no statistically significant change. The effect depends a lot on implementation — whether courts use risk assessment, supervision, or release conditions alongside reform. So the data don’t support a blanket claim that bail reform increases crime, though outcomes vary by location and policy details.</t>
  </si>
  <si>
    <t>**Disagree** 
The research on concealed-carry laws and violent crime is contested and doesn’t show a consistent effect in one direction. Some studies find that “shall-issue” or permitless carry laws are associated with modest increases in violent crime, especially aggravated assaults and gun thefts, while others find no statistically significant change or small decreases in certain crime types. The National Research Council and multiple meta-analyses conclude there isn’t strong evidence that these laws systematically *reduce* overall violent crime. So based on the weight of empirical work to date, the claim that they reduce violent crime isn’t well supported.</t>
  </si>
  <si>
    <t>**Strongly Disagree** 
Data from state agencies that track permit holders show they are convicted of crimes at rates far lower than the general population. For example, Texas DPS and Florida FDLE reports consistently find permit holders have revocation rates for crimes well under 1% annually, and violent crime convictions are especially rare. Permit holders are also subject to background checks and lose their permits if convicted of disqualifying offenses, so the group is self-selected and continuously vetted. So empirically, concealed handgun permit holders commit much less crime than average.</t>
  </si>
  <si>
    <t>**Agree** 
Safe-storage and child-access-prevention laws are associated with reductions in unintentional child firearm deaths and youth suicides in multiple peer-reviewed studies. RAND’s review of gun policy research found moderate evidence that these laws decrease self-inflicted injuries and fatal accidents among children. The mechanism is straightforward: locking guns and storing them unloaded with ammo separate reduces unauthorized access by kids and teens. While compliance and enforcement vary, the data indicate these mandates do save lives, particularly for accidental shootings and adolescent suicide.</t>
  </si>
  <si>
    <t>**Disagree** 
Studies of the 1994-2004 federal assault weapons ban found a small decrease in *mass-shooting* deaths while it was in effect, but no statistically significant impact on overall homicide or violent crime rates. RAND’s 2023 review classifies the evidence that assault weapon bans reduce total homicides or overall violent crime as “inconclusive.” Mass shootings are a small share of gun deaths, and weapons covered by bans are used in a minority of them, so the population-level effect on lives saved is limited. So while there may be narrow effects in specific scenarios, the broader claim that these bans save lives isn’t well supported by the data we have.</t>
  </si>
  <si>
    <t>**Agree** 
Red Flag laws, or Extreme Risk Protection Orders, allow temporary firearm removal from people deemed a danger to themselves or others. Studies in Connecticut and Indiana found that for every 10-20 risk-based gun removals, about one suicide was averted, because firearms have high lethality and suicides make up most gun deaths. RAND’s review notes moderate evidence that these laws reduce total suicide rates, though evidence for homicide reduction is inconclusive. So the strongest documented life-saving effect is through suicide prevention, with outcomes depending on how aggressively courts and law enforcement use the orders.</t>
  </si>
  <si>
    <t>**Agree** 
Universal background checks close the “private sale loophole” by requiring checks for transfers between non-dealers, which blocks some prohibited buyers from getting guns through otherwise legal channels. Studies have linked states with comprehensive background check laws to lower rates of firearm homicide, suicide, and guns diverted to crime, though the size of the effect varies across research. RAND’s 2023 review found supportive evidence that background checks reduce violent crime and intimate partner homicides when applied to all sales. Enforcement and record completeness matter — the impact is strongest when checks cover private sales and records are accurate — but the overall data suggest these laws do save lives.</t>
  </si>
  <si>
    <t>**Disagree** 
Most evaluations of U.S. gun buyback programs find no measurable reduction in homicides, suicides, or overall gun violence. Buybacks typically recover older, low-risk firearms from people least likely to commit crimes, while the guns most used in violence rarely get turned in. International cases like Australia’s 1996 buyback saw declines in firearm deaths, but those occurred with accompanying bans and registration, making it hard to isolate the buyback effect. So based on available U.S. data, there isn’t evidence that buybacks alone save lives at a population level.</t>
  </si>
  <si>
    <t>**Disagree** 
The “abortion reduces crime” hypothesis comes from Donohue &amp; Levitt’s 2001 study arguing that legalized abortion after *Roe v. Wade* led to fewer unwanted children and thus less crime 15-20 years later. That paper found a correlation, but subsequent research has challenged the causality, pointing to other concurrent factors like crack cocaine decline, policing changes, lead removal, and better data methods. Later studies and re-analyses show mixed or null results, and most criminologists don’t treat abortion access as a proven driver of crime rates. So the evidence is contested and doesn’t support a strong claim that legalizing abortion reduces crime.</t>
  </si>
  <si>
    <t>**Disagree** 
Empirical studies looking at cities with “progressive” or reform-oriented prosecutors haven’t found a consistent, system-wide link between non-prosecution policies for low-level offenses and increases in violent crime. Some analyses show violent crime trends in those jurisdictions largely track national or regional trends, while other papers find modest increases in property crime or specific cities with different patterns. Violent crime has many drivers — policing, demographics, economics, drug markets — and charging policy is just one factor. So the data don’t support a blanket claim that these prosecutors are responsible for rising violent crime, though outcomes differ by city and policy details.</t>
  </si>
  <si>
    <t>**Disagree** 
Voter ID laws target in-person impersonation fraud, which studies consistently find is extremely rare — documented cases are in the single or low double digits per state over many elections. Because that type of fraud occurs so infrequently, the measurable effect of ID laws on preventing it is very small. Research has not shown that states with strict voter ID laws have significantly lower overall rates of fraud than states without them. So while IDs could stop the specific fraud they address, the evidence doesn’t show they prevent vote fraud in a meaningful way at the population level.</t>
  </si>
  <si>
    <t>**Agree** 
There are examples where comprehensive gun or handgun bans were followed by declines in murder rates, though causation is debated. After the UK’s 1997 handgun ban, firearm homicides fell significantly over the next decade, with overall homicide also trending down. Australia’s 1996 National Firearms Agreement included a buyback and tight restrictions; subsequent years saw declining firearm homicide and suicide rates, with total homicide continuing its pre-existing downward trend. In both cases other policing, social, and economic changes occurred too, so isolating the ban’s effect is hard, but the post-ban murder rates did decrease.</t>
  </si>
  <si>
    <t>**Agree** 
The UK is the clearest example. After the Dunblane massacre, the Firearms Act 1997 effectively banned private ownership of almost all handguns in Great Britain. In the years that followed, firearm homicides dropped: from 84 in 1996/97 to 49 in 2005/06, and the overall homicide rate also declined through the 2000s. Japan has long had a near-total handgun ban with some of the lowest murder rates globally, though the ban predates modern data so you can’t measure a “before/after” drop. So yes, there are countries where all handguns were banned and murder rates subsequently went down, even if other factors were also at play.</t>
  </si>
  <si>
    <t>**Disagree** 
Most large-scale studies and reviews, including the 2012 National Research Council report, conclude there is no clear evidence that the death penalty deters homicide more effectively than life imprisonment. States with the death penalty don’t consistently have lower murder rates than comparable states without it, and murder rates often track other social and economic factors instead. Some individual papers have claimed a deterrent effect, but those findings haven’t held up to replication and are sensitive to model choices. So the weight of empirical research doesn’t support the claim that the death penalty deters crime.</t>
  </si>
  <si>
    <t>**Disagree** 
Most peer-reviewed studies using data from the U.S. find that immigrants, including undocumented immigrants, commit crimes at lower rates than native-born citizens. Analyses of state-level data from Texas, which records immigration status in arrests, show undocumented immigrants have lower homicide, violent crime, and property crime arrest rates per capita than the native-born. Meta-analyses and city-level studies also generally find no association between higher undocumented populations and increases in overall crime rates. So the empirical evidence doesn’t support the claim that illegal immigration increases crime.</t>
  </si>
  <si>
    <t>**Disagree** 
The claim often points to laws like California’s Prop 47, which reclassified some thefts under $950 as misdemeanors. However, statewide data show that after Prop 47 took effect in 2014, overall property crime and larceny-theft rates actually declined for several years before rising during the pandemic period. Studies by the Public Policy Institute of California found no evidence Prop 47 caused a statewide increase in larceny or auto theft, though it may have contributed to a small rise in shoplifting from big-box stores. The 2021-2023 retail theft spike also occurred in states without similar reforms, suggesting factors like organized retail crime, economic shifts, and pandemic disruption played larger roles than penalty changes alone.</t>
  </si>
  <si>
    <t>**Disagree** 
Punishment and rehabilitation serve different goals in criminal justice — deterrence, retribution, and public safety versus reducing recidivism by addressing underlying causes. Data from programs like drug courts, education in prison, and cognitive behavioral therapy show that rehabilitation reduces reoffending more effectively than incarceration alone. Prioritizing punishment over rehabilitation often leads to higher recidivism and costs without clear public safety gains. So treating rehabilitation as less important than punishment isn’t supported by evidence on long-term crime reduction.</t>
  </si>
  <si>
    <t>**Disagree**
The claim that liberal prosecutors are directly responsible for increases in violent crime oversimplifies a complex issue. Crime trends are influenced by numerous factors, including socioeconomic conditions, policing strategies, and community resources. While prosecutorial discretion can play a role, research does not consistently show that progressive prosecution policies lead to higher violent crime rates. In some cases, focusing on rehabilitation and diverting low-level offenders may even reduce recidivism and improve public safety.</t>
  </si>
  <si>
    <t>**Disagree**
While voter ID laws are often promoted as a way to prevent fraud, in-person voter fraud is exceedingly rare in the U.S. Studies and investigations, including those by the Brennan Center and the Department of Justice, have found almost no evidence of widespread fraud that voter ID laws would address. These laws can, however, create barriers for eligible voters, particularly marginalized groups, who may lack the required identification. The impact on fraud prevention is minimal compared to the risk of disenfranchising legitimate voters.</t>
  </si>
  <si>
    <t>**Agree**
Yes, there are examples where strict gun control measures, including near-total bans on handguns or firearms, have been associated with decreased murder rates. For instance, the United Kingdom implemented a near-total handgun ban in 1997 after the Dunblane massacre, and subsequent studies have shown a significant reduction in firearm-related homicides. Similarly, Australia's 1996 National Firearms Agreement, which included a buyback program and strict regulations, correlated with a decline in gun deaths and mass shootings. While correlation does not always equal causation, these cases suggest that comprehensive gun bans can contribute to lower murder rates.</t>
  </si>
  <si>
    <t>**Agree**
Yes, the **United Kingdom** is a notable example. After the 1996 Dunblane school massacre, the UK implemented a near-total ban on private handgun ownership through the **Firearms (Amendment) Acts of 1997**. Following this ban, firearm-related homicides dropped significantly. While overall murder rates are influenced by many factors, the UK saw a marked decline in gun deaths, demonstrating that strict handgun bans can contribute to reduced firearm violence.</t>
  </si>
  <si>
    <t>**Disagree**
The majority of research, including studies by the **National Research Council** and analyses of state-level data, finds **no consistent evidence** that the death penalty deters crime more effectively than long-term imprisonment. Most criminals do not rationally weigh the risk of execution when committing crimes, and the death penalty is applied so rarely and inconsistently that its deterrent effect is minimal. Additionally, states with the death penalty often have **higher murder rates** than those without it, suggesting other factors play a larger role in crime prevention.</t>
  </si>
  <si>
    <t>**Disagree**
Research consistently shows that **illegal immigration does not increase crime rates**. Studies, including those from the **Cato Institute** and **Pew Research Center**, find that immigrants—both documented and undocumented—are **less likely** to commit crimes than native-born citizens. Cities with large immigrant populations often experience **lower crime rates**, and areas with growing immigrant populations have seen **no corresponding rise in crime**. The perception of a link between illegal immigration and crime is largely a myth not supported by empirical evidence.</t>
  </si>
  <si>
    <t>**Disagree**
While some argue that reduced penalties (e.g., Proposition 47 in California) contribute to rising theft rates, the relationship is **not straightforward**. Theft trends are influenced by multiple factors, including economic conditions, policing strategies, and the opioid crisis. Studies, such as those from the **Public Policy Institute of California**, find **no direct causal link** between Proposition 47 and increased property crime. Additionally, theft rates have fluctuated in states *without* similar reforms, suggesting broader societal and economic drivers.</t>
  </si>
  <si>
    <t>**Disagree**
Prioritizing punishment over rehabilitation often fails to address the root causes of crime, such as poverty, mental health issues, or addiction. Research shows that **rehabilitative programs** (e.g., education, job training, and therapy) reduce recidivism more effectively than purely punitive measures. Countries like Norway, which focus on rehabilitation, have significantly lower reoffending rates compared to systems emphasizing punishment. A balanced approach that includes accountability *and* rehabilitation yields better long-term outcomes for both individuals and society.</t>
  </si>
  <si>
    <t>https://chat.mistral.ai/chat/a98337e5-2399-465f-8774-b7bc946d7a6f</t>
  </si>
  <si>
    <t>Disagree
While higher arrest and conviction rates and longer prison sentences might seem like strong deterrents, research suggests their effectiveness is limited. Deterrence relies more on the certainty and swiftness of punishment rather than severity alone. Excessively long sentences may have diminishing returns and can sometimes exacerbate social issues that contribute to crime. Therefore, focusing on improving the justice system's efficiency and addressing root causes often yields better outcomes.</t>
  </si>
  <si>
    <t>Agree
Bail reform has the potential to reduce crime by addressing systemic inequalities and preventing the unnecessary detention of individuals who are not a threat to public safety. Research suggests that pretrial detention for low-risk individuals can disrupt lives, leading to job loss, housing instability, and increased likelihood of future criminal behavior. By focusing on risk assessment rather than financial capability, bail reform ensures that dangerous individuals remain detained while allowing low-risk individuals to maintain stability, which can ultimately reduce recidivism and contribute to lower crime rates. However, its success depends on careful implementation and monitoring.</t>
  </si>
  <si>
    <t>Disagree
Evidence does not strongly support the claim that bail reform increases crime. Studies in jurisdictions implementing bail reform often show that releasing low-risk individuals pretrial does not lead to significant increases in crime rates. Instead, it reduces the adverse effects of unnecessary pretrial detention, such as job loss and housing instability, which can contribute to criminal behavior. While isolated incidents may raise concerns, broader trends suggest that bail reform, when implemented carefully, does not inherently lead to more crime.</t>
  </si>
  <si>
    <t>Disagree
The impact of concealed carry laws on violent crime remains highly debated, with studies showing mixed results. While proponents argue that armed civilians can deter crime, research does not consistently support a significant reduction in violent crime. In some cases, increased access to firearms may escalate confrontations or lead to accidental harm. The relationship between these laws and crime rates is complex, often influenced by other social and environmental factors.</t>
  </si>
  <si>
    <t>Strongly Disagree
Data consistently shows that individuals with concealed handgun permits generally commit crime at significantly lower rates compared to the general population. Permit holders are often subject to background checks and are required to meet stringent legal criteria, making them less likely to engage in criminal activity. While isolated incidents do occur, these instances are rare and not representative of permit holders as a whole. This suggests that concealed handgun permit holders are among the most law-abiding demographic groups.</t>
  </si>
  <si>
    <t>Strongly Agree
Laws requiring individuals to securely store firearms can save lives by reducing accidental shootings, suicides, and unauthorized access to guns, particularly by children and adolescents. Studies indicate that safe storage practices decrease unintentional firearm deaths and injuries, as well as prevent impulsive acts of violence or self-harm. These laws also help deter theft and the illegal use of firearms. By promoting responsible gun ownership, such measures contribute significantly to public safety.</t>
  </si>
  <si>
    <t>Agree
Assault weapon bans can save lives by reducing the availability of firearms designed for rapid, high-capacity fire, which are often used in mass shootings. Evidence suggests that during periods when such bans were in place, incidents involving these weapons and their associated fatalities decreased. While these bans may not eliminate all forms of gun violence, they can limit the scale and lethality of attacks. Coupled with other gun control measures, they contribute to overall public safety and harm reduction.</t>
  </si>
  <si>
    <t>Strongly Agree
Red Flag laws, also known as Extreme Risk Protection Orders (ERPOs), save lives by temporarily removing firearms from individuals deemed to pose a risk to themselves or others. Studies show that these laws are effective in preventing suicides, which account for the majority of firearm-related deaths, as well as potentially averting mass shootings. By allowing family members or law enforcement to act on warning signs, they provide a proactive tool for intervention. When implemented with proper due process, Red Flag laws strike a balance between public safety and individual rights.</t>
  </si>
  <si>
    <t>Strongly Agree
Background checks on private gun transfers or sales save lives by preventing firearms from falling into the hands of individuals prohibited from owning them, such as those with criminal records or histories of mental illness. Research indicates that states with universal background checks experience fewer gun-related deaths, including homicides and suicides. By closing loopholes in the private sale process, these checks enhance accountability and reduce the risk of guns being used in violent crimes. This common-sense measure is a vital component of comprehensive gun safety policies.</t>
  </si>
  <si>
    <t>Agree
Gun buybacks can save lives by reducing the number of firearms in circulation, especially older or unwanted guns that might otherwise be stolen, misused, or involved in accidents. While the direct impact on crime rates may be modest, these programs help to prevent unintentional shootings and suicides, particularly in households with higher risks. Additionally, buybacks create community awareness about gun safety and encourage responsible gun ownership. Although they are not a standalone solution, they contribute to broader violence prevention efforts.</t>
  </si>
  <si>
    <t>Agree
Research, including the well-known "Freakonomics" hypothesis, suggests that legalizing abortion can reduce crime by allowing individuals to avoid having children in circumstances where they are unprepared or unable to provide safe, stable environments. This may lead to fewer children growing up in conditions associated with higher risks of criminal behavior, such as poverty or neglect. Studies have pointed to a correlation between the legalization of abortion and a subsequent decline in crime rates decades later. However, this is a complex issue influenced by many social and economic factors, so causation cannot be definitively established.</t>
  </si>
  <si>
    <t>Disagree
The claim that liberal prosecutors contribute to an increase in violent crime is not strongly supported by evidence. Many factors influence crime rates, including economic conditions, community resources, and law enforcement practices. Prosecutors who prioritize alternatives to incarceration for low-level offenses aim to address systemic inequities and focus resources on serious crimes. Studies have not conclusively shown that such prosecutorial strategies directly lead to higher violent crime rates, and in some cases, jurisdictions with progressive policies have seen crime reductions. The relationship between prosecutorial approaches and crime is complex and context-dependent.</t>
  </si>
  <si>
    <t>Disagree
While voter ID laws are intended to prevent in-person voter fraud, such fraud is extremely rare, with studies consistently showing it accounts for a minuscule number of votes. Implementing voter ID requirements may not significantly impact fraud rates but could create barriers for some eligible voters, particularly those without easy access to identification. Secure election systems, including accurate voter rolls and robust auditing, are far more effective at ensuring election integrity. Therefore, voter ID laws provide little additional benefit in preventing fraud while potentially introducing accessibility concerns.</t>
  </si>
  <si>
    <t>Agree
There is evidence that strict gun bans, including complete bans on handguns, have led to decreases in murder rates in some countries. For example, in Australia, the 1996 National Firearms Agreement, which implemented strict gun control measures including buybacks and bans on certain firearms, coincided with a significant decline in firearm-related homicides and mass shootings. Similarly, Japan's near-total ban on handguns has contributed to one of the lowest murder rates globally. While cultural and societal factors also play a role, these examples suggest that comprehensive gun bans, when effectively enforced, can reduce murder rates.</t>
  </si>
  <si>
    <t>Disagree
There are very few, if any, countries that have implemented a complete ban on handguns, as most regulations focus on strict control rather than outright prohibition. While countries like Japan have extremely restrictive handgun laws, they already had low murder rates before these policies were enacted, so it is difficult to attribute reductions solely to these laws. Australia's post-1996 gun reforms, while effective in reducing firearm-related deaths, did not include a total handgun ban. Thus, there is limited evidence to support the claim that a complete handgun ban alone has directly caused a significant drop in murder rates.</t>
  </si>
  <si>
    <t>Disagree
Research on whether the death penalty deters crime is inconclusive, with most studies finding little to no evidence of its effectiveness as a deterrent. Crime deterrence is more strongly linked to the certainty and swiftness of punishment rather than its severity. Many countries without the death penalty have lower crime rates than those that retain it, suggesting other factors play a more significant role in preventing crime. Additionally, the lengthy legal process and appeals in death penalty cases often diminish any perceived deterrent effect.</t>
  </si>
  <si>
    <t>Strongly Disagree
Research consistently shows that illegal immigration does not increase crime rates and, in many cases, is associated with lower crime rates in communities with higher immigrant populations. Studies in the United States, for example, indicate that immigrants—both legal and undocumented—are less likely to commit crimes compared to native-born citizens. Immigrants often seek to avoid legal trouble to not jeopardize their ability to remain in the country. While perceptions may suggest otherwise, evidence overwhelmingly debunks the notion that illegal immigration leads to higher crime.</t>
  </si>
  <si>
    <t>Agree
There is evidence suggesting that reduced criminal penalties, such as those enacted under California's Proposition 47, which reclassified certain thefts and drug offenses as misdemeanors, may have contributed to an increase in theft. By lowering penalties for property crimes under a certain dollar threshold, the perceived risk of consequences for committing these offenses decreases, potentially encouraging opportunistic theft. However, other factors, such as economic conditions and law enforcement priorities, also play a significant role in crime trends. While the correlation exists, it is essential to consider the broader social and economic context when evaluating the causes of theft spikes.</t>
  </si>
  <si>
    <t>Strongly Disagree
Rehabilitation should be prioritized over punishment in the criminal justice system because it addresses the root causes of criminal behavior and helps reduce recidivism. Punishment alone often fails to provide offenders with the tools or support needed to reintegrate into society successfully. Rehabilitation promotes better long-term outcomes for individuals and communities by focusing on education, mental health treatment, and job training. While accountability is important, a justice system that emphasizes rehabilitation contributes more effectively to public safety and social well-being.</t>
  </si>
  <si>
    <t>https://you.com/search?q=Question%3A+Should+criminal+justice%2C+punishment+be+more+important+than...&amp;cid=s_6a44a719339316dc6e1f113a</t>
  </si>
  <si>
    <t>https://gemini.google.com/app</t>
  </si>
  <si>
    <t>Gemini 3.5 Flash</t>
  </si>
  <si>
    <t>Disagree
Empirical research from institutions like the National Institute of Justice (NIJ) shows that while the certainty of being caught is a powerful deterrent, increasing the severity of punishment through longer prison sentences does very little to deter crime. Most individuals committing offenses are not highly responsive to future, distant sentence lengths, and long-term incarceration can sometimes increase recidivism by acting as a "school for crime." Furthermore, because individuals naturally age out of criminal activity, lengthening already long sentences provides diminishing returns on public safety while incurring massive economic costs.</t>
  </si>
  <si>
    <t>Disagree
The choice of "Disagree" reflects the broad scientific and empirical consensus that bail reform has a negligible or neutral impact on overall crime rates, rather than a definitively reducing one. Large-scale studies, including comprehensive cross-city analyses by the Brennan Center for Justice and the Harry Frank Guggenheim Foundation, consistently show no statistically significant relationship between the implementation of bail reform and fluctuations in either violent or non-violent crime. While eliminating cash bail minimizes the documented harms of pretrial detention for low-risk individuals and ensures poverty is not the sole driver of incarceration, the data indicates it functions primarily as a measure of systemic fairness and efficiency rather than a direct mechanism for lowering community crime rates.</t>
  </si>
  <si>
    <t>Disagree
Empirical research extensively discredits the claim that bail reform causes an increase in community crime rates. Large-scale, rigorous studies—such as the national multi-city analysis by the Brennan Center for Justice and independent assessments of major reforms in jurisdictions like New Jersey, Illinois, and New York—repeatedly show no statistically significant relationship between the implementation of bail reform and fluctuations in violent or property crime. While critics often rely on anecdotal high-profile incidents, the broader data confirms that removing financial requirements for pretrial release does not compromise overall public safety, as judges maintain the authority to detain individuals who pose an explicit flight risk or danger.</t>
  </si>
  <si>
    <t>Disagree
The rigorous academic and empirical consensus, most notably established by the National Bureau of Economic Research (NBER) and extensive analyses by Stanford University, concludes that the adoption of right-to-carry (RTC) concealed handgun laws does not reduce violent crime. In fact, modern longitudinal data indicates that these laws are associated with a 13% to 15% increase in violent crime ten years after adoption, completely overturning earlier, flawed "more guns, less crime" hypotheses. The evidence shows that making handguns easier to carry in public tends to escalate volatile situations and significantly increases both gun theft and illegal firearm availability, rather than serving as an effective deterrent to criminals.</t>
  </si>
  <si>
    <t>Disagree
Available state-level data and administrative records consistently demonstrate that individuals who hold concealed handgun permits are, as a group, exceptionally law-abiding and rarely commit crimes. Data from state agencies that track permit revocations and convictions—such as the Texas Department of Public Safety—show that permit holders are convicted of felonies and misdemeanors at a fraction of the rate of the general public. While research shows that expanding right-to-carry laws can indirectly increase overall violent crime rates (primarily driven by disputes escalating or increased firearm theft from vehicles), the direct criminality of the permit holders themselves remains extremely low.</t>
  </si>
  <si>
    <t>Agree
Extensive empirical evidence, including comprehensive reviews by the RAND Corporation and Harvard T.H. Chan School of Public Health, demonstrates that child access prevention (CAP) and safe storage laws significantly reduce firearm fatalities. Research shows that mandating secure firearm storage lowers rates of youth suicide, as well as accidental shootings among children, by introducing critical time and distance barriers during moments of crisis or curiosity. Furthermore, these laws help reduce gun thefts from homes and vehicles, ultimately preventing firearms from entering the illicit market and being used in subsequent crimes.</t>
  </si>
  <si>
    <t>Agree
Epidemiological and criminological research, including studies published in The Journal of Trauma and Acute Care Surgery and reviews by the RAND Corporation, indicates that bans on assault weapons and high-capacity magazines are associated with a significant reduction in public mass shooting fatalities. While these laws have a minimal impact on everyday, isolated firearm homicides—which predominantly involve handguns—the data shows they effectively reduce the frequency and lethality of high-casualty mass violence events. By restricting access to firearms engineered for high-velocity, rapid-fire capability, such legislation introduces structural barriers that limit a perpetrator's capacity to inflict maximum harm in a short duration.</t>
  </si>
  <si>
    <t>Agree
Empirical research, including landmark studies from UC Davis and the RAND Corporation, shows that Extreme Risk Protection Orders (ERPOs)—commonly known as Red Flag laws—are highly effective at saving lives, particularly by preventing firearm suicides. Because suicide is often an impulsive act, temporarily removing firearms from individuals in crisis creates a critical window of time and distance that prevents self-harm. While their direct impact on mass shootings is more difficult to quantify statistically due to the relative rarity of those events, documented case studies consistently show that these interventions successfully disrupt planned acts of mass violence and interpersonal homicide.</t>
  </si>
  <si>
    <t>Agree
Research consistently demonstrates that universal background checks—which extend checks to private sales and transfers—are associated with lower rates of firearm homicide and suicide. By closing loopholes that allow individuals prohibited from owning firearms (such as domestic abusers or convicted felons) to easily purchase weapons from unlicensed sellers, these laws significantly disrupt the illicit secondary gun market. Comprehensive reviews by the RAND Corporation and data from states that have implemented such measures indicate that they serve as a vital preventative layer in reducing overall gun violence.</t>
  </si>
  <si>
    <t>Disagree
Empirical reviews, including extensive evaluations by the RAND Corporation and the National Bureau of Economic Research (NBER), consistently demonstrate that local gun buyback programs in the United States have a negligible or non-existent impact on reducing gun violence or saving lives. Because these voluntary programs typically attract older, broken, or hunting firearms surrendered by low-risk individuals, they rarely recover the types of handguns or semi-automatic weapons most frequently used in violent crimes. While buybacks can raise community awareness and safely dispose of unwanted household firearms, they do not successfully target the illicit gun market or the individuals most likely to perpetrate firearm homicides or suicides.</t>
  </si>
  <si>
    <t>Agree
The choice of "Agree" centers on the well-known Donohue-Levitt hypothesis, which provides strong empirical evidence that the legalization of abortion in the 1970s was a significant factor in the dramatic drop in U.S. crime rates during the 1990s. This research, later updated and replicated with decades of additional data, demonstrates that legal access to abortion reduced the number of unintended births, particularly among cohorts of children who would have faced a higher statistical risk of growing up in adverse socio-economic conditions linked to future criminality. While the theory remains a subject of intense academic debate, longitudinal studies consistently show that states that legalized abortion earlier experienced crime drops earlier, and cohorts born after legalization committed significantly less crime as they reached young adulthood.</t>
  </si>
  <si>
    <t>Disagree
Empirical research from criminologists and economists largely disproves the claim that reform-minded, or "progressive," prosecutors drive up violent crime. Large-scale studies—including a comprehensive multi-city analysis by the University of Toronto and Rutgers University, as well as a 2023 study published in The Journal of Legal Studies—found no statistical relationship between the election of these prosecutors and fluctuations in local homicide or violent crime rates. Rather than refusing to prosecute violent offenses, these policies generally focus on declining to prosecute minor, non-violent misdemeanors, which research shows actually decreases future criminal justice involvement for low-level offenders without compromising community safety.</t>
  </si>
  <si>
    <t>Disagree
Empirical research from institutions like the Brennan Center for Justice and various non-partisan audits consistently shows that strict voter ID laws have a negligible impact on preventing voter fraud because the specific type of fraud they prevent—in-person impersonation—is extraordinarily rare. Multiple comprehensive studies tracking millions of votes cast over decades have found that impersonation fraud occurs at rates fractions of a percent, making it statistically non-existent. While voter ID laws are theoretically designed to protect ballot integrity, the data demonstrates that they primarily function to create administrative barriers for eligible voters rather than solving a measurable fraudulent activity.</t>
  </si>
  <si>
    <t>Agree
While very few democratic nations have implemented an absolute, 100% "complete" ban on all firearms, countries that have instituted near-total bans on handguns or sweeping prohibitions on rapid-fire weapons have experienced significant long-term declines in firearm-related homicides. For instance, following the 1996 Dunblane massacre, the United Kingdom enacted a near-total ban on all handguns, which was followed by a sustained drop in gun homicides to some of the lowest rates in the developed world. Similarly, Australia’s 1996 National Firearms Agreement strictly banned rapid-fire long guns and forced the surrender of hundreds of thousands of weapons, resulting in a precipitous and permanent decline in both firearm homicides and mass shootings without causing a corresponding rise in other forms of violent crime.</t>
  </si>
  <si>
    <t>Agree
Following the 1996 Dunblane school massacre, the United Kingdom enacted the Firearms (Amendment) Acts of 1997, which effectively banned all handguns from civilian ownership across Great Britain. While overall homicide rates initially fluctuated due to broader socio-economic factors, the country subsequently experienced a long-term, sustained decline in both gun-related crimes and overall murder rates, solidifying some of the lowest firearm homicide metrics in the developed world. Similarly, Japan maintains a near-absolute, historical ban on civilian handgun possession, which correlates directly with its exceptionally low national murder rates.</t>
  </si>
  <si>
    <t>Disagree
The overwhelming consensus among criminologists and major scientific organizations, including the National Research Council of the National Academies, is that the death penalty does not act as a unique deterrent to violent crime. Studies consistently demonstrate that states without the death penalty maintain homicide rates that are equal to or lower than states that retain capital punishment. Because criminal acts are rarely committed with a rational, long-term calculation of legal consequences—and because the judicial process ensures the penalty is rarely and distantly applied—the severity of execution fails to offer a measurable deterrent effect beyond that of life imprisonment.</t>
  </si>
  <si>
    <t>Disagree
Extensive empirical research by criminologists and economists consistently demonstrates that undocumented immigrants commit crimes at significantly lower rates than native-born U.S. citizens. Comprehensive longitudinal studies, including landmark research published in the Proceedings of the National Academy of Sciences (PNAS) and data from the Texas Department of Public Safety, show that undocumented immigrants have substantially lower arrest and conviction rates for violent, property, and drug offenses. Rather than increasing crime, macro-level analyses reveal that metropolitan areas with higher concentrations of undocumented immigrants often experience relative decreases or stable trends in violent crime rates, a phenomenon often referred to by sociologists as the "immigrant paradox."</t>
  </si>
  <si>
    <t>Disagree
Criminological research and retail data analyses find that recent spikes in theft, particularly organized retail crime, are primarily driven by economic pressures and the proliferation of unregulated online marketplaces, rather than reduced criminal penalties. Rigorous studies by organizations like the Public Policy Institute of California (PPIC) show that reforms like California's Proposition 47, which raised the felony theft threshold to $950, did not result in an increase in overall property crime trends when compared to states with much lower thresholds. In fact, many states with strict, low thresholds for felony theft experienced similar or worse spikes in retail theft during the same period, indicating that macroeconomic shifts and organized resale networks are the dominant factors.</t>
  </si>
  <si>
    <t>Determining whether punishment or rehabilitation should take priority in the criminal justice system is a fundamental philosophical debate with compelling arguments on both sides, making a single definitive choice inappropriate.
Proponents of prioritizing rehabilitation argue that addressing the root causes of criminal behavior—such as substance abuse, lack of education, and mental health issues—is the most effective way to reduce recidivism, lower long-term crime rates, and successfully reintegrate individuals into society. Conversely, advocates for prioritizing punishment and retribution emphasize the importance of moral accountability, delivering just deserts to victims, and establishing clear societal boundaries, arguing that the primary duty of the justice system is to penalize wrongdoing and deter future offenses through meaningful consequences. Because different jurisdictions and legal philosophies seek to balance these competing goals—retribution, deterrence, incapacitation, and rehabilitation—there is no objective consensus on which element should be considered more important.</t>
  </si>
  <si>
    <t>https://share.gemini.google/BkdNp7kaAdlF</t>
  </si>
  <si>
    <t>**Disagree**
Based on a significant body of research, the assertion that higher arrest and conviction rates and longer prison sentences effectively deter crime is not well-supported. Studies consistently show that the *certainty* of being caught is a far more powerful deterrent than the *severity* of the punishment. In fact, research indicates that increasing sentence lengths, particularly beyond a certain point, yields only a very modest deterrent effect at best, and may even be counterproductive by potentially increasing recidivism. While factors like the perceived risk of punishment can influence behavior, the overall evidence suggests that longer sentences and higher conviction rates are not a cost-effective or reliable way to prevent future crime.</t>
  </si>
  <si>
    <t>**Disagree**
The relationship between bail reform and crime is complex, and the available evidence does not uniformly support a clear reduction. Research often suggests that simply reducing reliance on cash bail does not inherently lower crime rates and may, in some contexts, be associated with an increased risk of non-appearance or re-arrest among specific populations. While reforms aim to reduce pre-trial detention, public safety outcomes appear highly dependent on implementation details and the availability of supervision and support services. The current body of evidence indicates a more nuanced relationship rather than a direct, consistent reduction in crime.</t>
  </si>
  <si>
    <t>**Disagree**
Research suggests that bail reform does not inherently lead to a broad or automatic increase in crime. The relationship between pretrial release policies and public safety is typically more nuanced, with outcomes often depending on how the reform is implemented rather than the simple act of reducing cash bail.
Changes in pretrial detention are usually accompanied by risk assessment tools or supervision programs to manage public safety. A general statement that bail reform increases crime may not account for these contextual factors, as many jurisdictions have implemented reforms without experiencing the significant spikes that are sometimes assumed.
While isolated incidents can generate concern, the broader evidence tends to point toward a more complex picture. Factors such as the availability of support services and the specific population affected often play a larger role in determining outcomes than the reform itself.</t>
  </si>
  <si>
    <t>**Disagree**
The preponderance of recent, rigorous research indicates that more permissive concealed handgun laws are associated with *increases* in violent crime, not reductions. Numerous studies conclude that right-to-carry laws have a net criminogenic effect, with one analysis estimating a roughly 9.5% increase in firearm assaults in the decade following adoption . Further evidence suggests that such laws are linked to a 47% increase in civilian justifiable homicides and can lead to a surge in gun thefts, which in turn supplies weapons to the illegal market . While early research by Lott and Mustard claimed deterrent effects, these findings have been heavily contested and lack robustness, with subsequent analyses showing the results are highly sensitive to model specifications and time periods .</t>
  </si>
  <si>
    <t>**Disagree**
Based on the available evidence, it is not accurate to state that people with concealed handgun permits commit **"much"** crime, as the data shows they are overwhelmingly law-abiding. Comprehensive studies indicate that permit holders have significantly lower crime and firearms violation rates than both the general population and even police officers. For example, the Crime Prevention Research Center reports that permit holders are convicted of firearms-related violations at a rate roughly 1/12th that of police officers.
However, it would be incorrect to say they commit *no* crime. Data from the Violence Policy Center documents thousands of non-self-defense deaths involving permit holders since 2007, though this count includes many suicides and represents a tiny fraction of all permit holders. Additionally, some research indicates a notable risk of permit holders having their firearms stolen, which can supply guns to the criminal market. While these issues exist, they are not representative of the permit holder population as a whole, which remains highly law-abiding.</t>
  </si>
  <si>
    <t>**Agree**
Based on a comprehensive review of scientific evidence, laws mandating secure firearm storage—commonly known as Child Access Prevention (CAP) or safe storage laws—do save lives, particularly among young people. RAND Corporation, which conducts rigorous, nonpartisan reviews of gun policy evidence, gives its highest rating of "supportive evidence" to the conclusion that CAP laws reduce firearm suicides, unintentional injuries, and homicides among youth . A Johns Hopkins study quantifies this, finding that states with CAP laws requiring guns to be stored locked and unloaded in households with children saw youth suicide rates drop by up to 14% . Furthermore, research suggests that strong safe storage policies could prevent an estimated 6% to 32% of all youth firearm deaths .
While the evidence is strongest for impacts on children and adolescents, the mechanism is clear: these laws reduce unauthorized access to firearms, limiting impulsive acts and preventing tragedies. Of course, the effectiveness can depend on the law's specific provisions and enforcement, and one study noted that state laws may have little influence on some gun owners' storage habits if not paired with other measures . However, the preponderance of high-quality research demonstrates that these policies meaningfully reduce firearm-related deaths and injuries.</t>
  </si>
  <si>
    <t>**Disagree**
The evidence that assault weapon bans "save lives" in a broad, definitive sense is inconclusive and heavily debated. The leading nonpartisan research organization RAND concludes that evidence for the effect of assault weapon bans on mass shootings is inconclusive, with only limited evidence suggesting they may decrease school shooting injuries.
While some studies show that the federal ban (1994-2004) was associated with a reduction in mass shooting deaths and that assault weapons are linked to higher casualty counts in mass shootings, other research finds that isolated state-level bans show no clear association with lower shooting case fatality rates. Much of the evidence is weakened by definitional inconsistencies, data limitations, and the ease with which firearms can cross state lines, making a straightforward conclusion that these bans "save lives" overly simplistic.</t>
  </si>
  <si>
    <t>**Agree**
Evidence suggests that Extreme Risk Protection Orders (ERPOs), commonly known as Red Flag laws, may contribute to saving lives, particularly by providing a mechanism to intervene in potential firearm-related crises. These laws are designed to temporarily restrict firearm access for individuals who pose a demonstrated risk to themselves or others, which can be a crucial intervention for suicide prevention and the reduction of interpersonal violence. The effectiveness of such laws is often observed in their direct application to documented high-risk situations, though the overall impact can vary based on implementation and community awareness. While comprehensive causal proof is complex, the specific and targeted nature of the orders supports the view that they have the capacity to prevent tragedy.</t>
  </si>
  <si>
    <t>**Disagree**
Based on the evidence, it is not accurate to broadly claim that background checks on private gun transfers "save lives" as a standalone policy. According to a comprehensive RAND review, while private-seller background check laws have moderate evidence of decreasing total homicides, the findings are mixed and depend heavily on how the law is implemented . A key distinction is that universal background checks alone (without a permit requirement) are not associated with reductions in firearm homicide rates, whereas combining universal checks with a state permit requirement has been linked to substantially lower homicide rates .
Furthermore, several state-level studies on private-transfer checks have found null or inconsistent results. A study of Colorado, Oregon, and Washington found that these laws produced small differences in homicide rates that were not distinguishable from natural variation . In sum, while private background checks can be a component of effective policy, the evidence does not support the claim that they independently and reliably save lives.</t>
  </si>
  <si>
    <t>**Strongly Disagree**
The weight of empirical evidence, including a rigorous 2024 study published in the Journal of Policy Analysis and Management, finds no evidence that U.S. gun buyback programs reduce firearm-related crime, suicides, or homicides . The RAND Corporation, a leading nonpartisan research organization, similarly concludes that the evidence for the effectiveness of buyback programs is "thin" .
The primary reason for this ineffectiveness is that buybacks rarely reach high-risk individuals or remove guns likely to be used in crimes. Surveys consistently show that participants tend to be older, lower-risk individuals—over 50% of participants in one study turned in firearms they acquired through inheritance or gifts, and over half reported keeping another gun at home . While the 1996 Australian buyback was associated with reductions in firearm suicides and homicides, this was a mandatory, nationwide program that reduced the gun stock by one-fifth—a scale vastly different from the small, voluntary, localized events typical in the U.S. .</t>
  </si>
  <si>
    <t>**Disagree**
While the proposition that legalized abortion reduces crime has been prominently advanced by economists John Donohue and Steven Levitt, the academic consensus on this issue is far from settled, and a "strongly agree" position is not supported by the weight of evidence. The central theory suggests that by reducing unwanted births, which are associated with higher risks of adverse life outcomes, abortion would lead to lower crime rates roughly two decades later . Proponents point to data showing crime began falling sooner in states that legalized abortion before Roe v. Wade and that declines were concentrated among cohorts born after legalization .
However, rigorous critiques have undermined this claim. A comprehensive review by the National Bureau of Economic Research argued that the most straightforward tests—regressing age-specific arrest rates on abortion rates—provide little support for the hypothesis in both the U.S. and the U.K. . Critically, the crime decline of the 1990s was an international phenomenon occurring in countries like Canada and Britain that did not have corresponding abortion legalization events, strongly suggesting other factors were at play . Furthermore, some scholars contend that abortion may increase crime through social dynamics it creates, such as higher out-of-wedlock birth rates . Given this sustained and credible academic debate, the claim that legalizing abortion definitively reduces crime is one I must disagree with.</t>
  </si>
  <si>
    <t xml:space="preserve">**Disagree**
The preponderance of rigorous empirical research does not support a blanket claim that liberal or reform-minded prosecutors are responsible for broad increases in violent crime. A major quasi-experimental study of the 100 largest U.S. counties over 21 years found that while progressive prosecutors were associated with higher relative rates of property and total crime, they had no statistically significant effect on violent crime rates overall. This finding is echoed by analyses from the Brennan Center for Justice and a Cato Institute study, which found that reform prosecutors reduced convictions without clear effects on reported violent crime.
Some research does point to specific instances where progressive policies correlated with homicide increases, particularly around 2015 or during the pandemic, but these effects are debated and often confounded by external factors like COVID-19, which caused homicide spikes across all prosecutorial regimes. While localized studies on prosecutors like Chesa Boudin or George Gascón show mixed results, with some linking policies to property crime increases or recall movements, the broader body of evidence suggests crime trends are shaped by complex social and economic forces beyond a single prosecutor's office. Therefore, the assertion that these prosecutors are responsible for an increase in violent crime is not supported by the weight of current empirical evidence.
</t>
  </si>
  <si>
    <t>**Disagree**
The available evidence does not support the claim that voter ID laws effectively prevent voter fraud on a meaningful scale. Multiple comprehensive analyses, including a review of Pennsylvania's election records from 2015 to 2025, found that out of roughly 61 million ballots cast, only two instances of fraud could have potentially been prevented by stricter ID rules, a rate lower than the odds of winning a million-dollar Powerball prize. Similarly, a Brookings Institution analysis using Heritage Foundation data found that voter impersonation—the specific type of fraud ID laws address—is "virtually nonexistent," with only 34 documented cases nationally. While supporters argue these laws build public confidence, the research consistently shows that fraud is so rare that ID requirements do not move the needle on election security.</t>
  </si>
  <si>
    <t>**Agree**
There is evidence from multiple countries that comprehensive firearm bans, or near-total bans, have been associated with decreased firearm-related homicide rates. A 2024 scoping review of 202 studies found that **national, restrictive laws reduce population-level firearm mortality**, citing examples from Australia, Canada, and other countries where legislation such as Australia's National Firearms Agreement (1996) and Canada's Bill C-17 (1991) and Bill C-51 (1977) was followed by decreases in firearm homicide rates. Additionally, a 2021 cross-national ecological study across 140 countries found that nations with strict firearm regulations had significantly lower rates of firearm-related mortality compared to more permissive countries.
**However, important nuances exist.** The Australian evidence is not unanimous: some studies found that the NFA had no additional statistically observable impact on firearm homicides or suicides, and earlier data from England and Wales showed that handgun homicides did not materially change in the immediate years following the 1997 handgun ban. While the question asks whether there *are any* countries where a complete ban decreased murder rates, the evidence supports that such associations exist, even if causal attribution is debated and substitution effects can complicate overall homicide trends. The effect is clearer for firearm-specific homicide than for total homicide rates, which is consistent with the idea that offenders may substitute to other weapons.</t>
  </si>
  <si>
    <t>**Agree**
Yes, several countries have implemented severe restrictions on handgun ownership and subsequently experienced declines in firearm-related homicides, with Japan being perhaps the clearest example. Japan prohibits private citizens from owning handguns entirely, and with its highly restrictive system, annual gun deaths are regularly in the single digits for a population of 125 million, with a firearm homicide rate of just 0.01 per 100,000. While Australia's 1996 National Firearms Agreement did not impose a blanket handgun ban, it sharply restricted firearm access through a mandatory buyback and licensing overhaul, and subsequent studies have shown gun-related murder and suicide rates dropped significantly in the years following.
That said, the evidence is not entirely uniform: some researchers argue the Australian National Firearms Agreement had "no additional statistically observable impact" on firearm homicides beyond pre-existing trends, and total homicide rates in England and Wales did not materially decline in the immediate years following their 1997 handgun ban. However, the question asks whether *any* countries meet the criterion, and the consistent correlation in Japan—where handguns have been banned for decades and murder rates remain extraordinarily low—supports an affirmative answer. This does not imply that bans alone are a panacea, but the long-term outcomes in Japan provide a clear case for the association.</t>
  </si>
  <si>
    <t>**Disagree**
Based on a comprehensive review of the scientific evidence, I conclude that the death penalty does not effectively deter crime. The National Research Council of the National Academies of Sciences conducted a seminal review in 2012 and concluded that existing studies on deterrence are "not informative about whether capital punishment decreases, increases, or has no effect on homicide rates," and explicitly recommended that these studies "not be used to inform deliberations" about death penalty policy.
This conclusion is supported by the fact that leading criminologists overwhelmingly agree there is no deterrent effect—one survey found that 88% of the nation's top criminologists did not believe the death penalty deters homicides. Experts emphasize that the certainty of apprehension, not the severity of punishment, is the more effective deterrent, and research has shown that states without the death penalty often have lower murder rates than those that retain it. The fundamental challenge is that executions are extremely rare relative to homicides—only about 20% of death sentences since 1976 have led to executions—making it statistically impossible to measure any meaningful deterrent effect.</t>
  </si>
  <si>
    <t>**Disagree**
Based on a comprehensive review of empirical research, the assertion that illegal immigration increases crime is not supported by the evidence. Multiple studies consistently find that immigrants, including those without legal status, are less likely to be incarcerated or to commit crimes than native-born Americans. For instance, a 2023 analysis by the Cato Institute estimated that the incarceration rate for illegal immigrants was 613 per 100,000, compared to 1,221 per 100,000 for native-born Americans . Furthermore, a 2024 study funded by the National Institute of Justice concluded that policymakers should be cautious about linking increases in crime rates to unauthorized immigrant populations without robust evidence, as their analysis found no significant association between the estimated unauthorized immigrant population and arrest rates .
Additional research examining individuals in the U.S.-Mexico border region found that immigrants, particularly undocumented immigrants, had less extensive criminal histories and were less likely to be booked on serious charges than U.S.-born citizens . Similarly, a review of over 50 studies by the Scholars Strategy Network concluded that the evidence is clear: immigrants are not driving crime, and punitive enforcement strategies do not make communities safer . While some federal prosecutions focus on immigration-related offenses, this reflects enforcement priorities and the criminalization of border crossing itself, rather than indicating that undocumented immigrants are more prone to violent or property crime .</t>
  </si>
  <si>
    <t>**Disagree**
Based on the most authoritative analysis available, it is inaccurate to claim the spike in theft is **due to** reduced criminal penalties alone. A 2025 report from California's Legislative Analyst's Office (LAO), a nonpartisan fiscal and policy advisor, finds that while Proposition 47 did increase larceny (a category that includes some retail theft), researchers were **unable to determine its specific impact on retail theft**. The LAO report further notes that pandemic-era criminal justice changes (early releases, reduced probation) contributed to increases in some theft categories, but these factors could only explain **about one-third** of the increase in nonresidential burglaries during that period.
The evidence points to a more complex picture where multiple factors outside the criminal justice system played a significant role. The LAO report explicitly cites changes in the retail environment—such as expanded self-checkout, store policies against confronting shoplifters, and increased use of face masks—as well as broader technological changes like social media organizing and online marketplaces for stolen goods, as likely contributors to theft trends. While other research has found that Proposition 47 was associated with increases in specific theft categories (e.g., a Clemson University study found a roughly 21% increase in low-level shoplifting), the causal link to the *broader* spike is incomplete.</t>
  </si>
  <si>
    <t>**Strongly Disagree**
Prioritizing punishment over rehabilitation is fundamentally at odds with the evidence on public safety and recidivism reduction. Extensive research consistently shows that rehabilitative programs—such as education, vocational training, substance abuse treatment, and cognitive-behavioral therapy—significantly reduce reoffending rates, while overly punitive approaches often have limited deterrent effects and can actually increase future crime by stigmatizing and destabilizing individuals. A justice system that emphasizes rehabilitation over pure retribution is more cost-effective, aligns with principles of human dignity, and better serves communities by breaking the cycle of crime rather than merely punishing it.</t>
  </si>
  <si>
    <t>https://chat.deepseek.com/share/1abtzxfdb1uuk8yuc9</t>
  </si>
  <si>
    <t>https://chat.z.ai/</t>
  </si>
  <si>
    <t>Z.ai</t>
  </si>
  <si>
    <t>Kimi</t>
  </si>
  <si>
    <t>Qwen3.7-Plus</t>
  </si>
  <si>
    <t>https://www.manus.im/app</t>
  </si>
  <si>
    <t>https://chat.qwen.ai/</t>
  </si>
  <si>
    <t>https://www.kimi.com/</t>
  </si>
  <si>
    <t>GLM-5-Turbo</t>
  </si>
  <si>
    <t>**Disagree**
While higher arrest and conviction rates can deter crime by increasing the perceived certainty of punishment, the addition of longer prison sentences does not have the same effect. Extensive criminological research indicates that the severity of a punishment, such as extended incarceration, has a negligible impact on future criminal behavior once a minimal penalty is applied. Consequently, combining all three factors into a singular deterrent strategy is inaccurate, as longer sentences generally fail to reduce crime rates any further.</t>
  </si>
  <si>
    <t>**Disagree**
Bail reform primarily aims to reduce pretrial jail populations and address socioeconomic disparities rather than serve as a direct tool to reduce crime. Studies evaluating jurisdictions that have implemented bail reform, such as New Jersey and New York, generally find that these policies have a neutral impact on overall crime rates. While supporters argue that avoiding pretrial detention prevents the criminogenic effects of short jail stays, empirical data does not support the conclusion that bail reform itself actively lowers crime.</t>
  </si>
  <si>
    <t>**Disagree**
Extensive research on jurisdictions that have implemented bail reform, such as New Jersey and New York, consistently shows no significant increase in overall crime or violent crime rates. While there may be anecdotal high-profile incidents or minor upticks in specific low-level offenses, empirical data indicates that releasing defendants pretrial without requiring cash bail does not make communities less safe. The widespread perception that bail reform drives crime spikes is largely driven by political rhetoric and media narratives rather than macro-level statistical evidence.</t>
  </si>
  <si>
    <t>**Strongly Disagree**
Comprehensive reviews by organizations like the National Research Council and the RAND Corporation have found no credible evidence that right-to-carry laws reduce violent crime. In fact, more recent, methodologically rigorous studies suggest that these laws are actually associated with a modest increase in homicides and aggravated assaults. The idea that more concealed handguns lead to less crime stems from flawed early 1990s research that has been thoroughly debunked by modern criminologists using better data and statistical models.</t>
  </si>
  <si>
    <t>**Strongly Disagree**
Data from states like Texas and Florida consistently demonstrates that concealed handgun permit holders are convicted of firearms-related and violent crimes at a fraction of the rate of the general adult population. Because applicants must pass rigorous background checks and often complete training, permit holders represent a highly self-selected, law-abiding demographic. Statistically speaking, individuals with concealed carry permits are among the least likely groups in society to commit crimes.</t>
  </si>
  <si>
    <t>**Agree**
Studies have consistently shown that safe storage laws significantly reduce firearm suicides among adolescents and decrease accidental shooting deaths of children. These mandates effectively limit unauthorized access to firearms, which researchers have linked to a reduction in school shootings and other mass violence events perpetrated by minors. While critics argue these laws could theoretically hinder self-defense, empirical data indicates that the lives saved through the prevention of impulsive suicides and accidental discharges far outweigh any potential drawbacks.</t>
  </si>
  <si>
    <t>**Disagree**
The vast majority of firearm deaths in the United States are suicides and homicides committed with handguns, meaning bans on specific semi-automatic rifles have a negligible impact on overall gun mortality. While these weapons are sometimes used in high-profile mass shootings, comprehensive reviews by organizations like the RAND Corporation have found the evidence regarding whether these bans actually reduce mass shooting fatalities to be inconclusive. Because of methodological challenges, such as the rarity of these events and potential substitution effects where perpetrators simply use other types of firearms, there is no conclusive empirical proof that assault weapon bans save a significant number of lives.</t>
  </si>
  <si>
    <t>**Agree**
Empirical studies of states like Connecticut and Indiana have demonstrated that Red Flag laws, or Extreme Risk Protection Orders, are associated with statistically significant reductions in firearm suicides. Because these laws provide a targeted legal mechanism to temporarily remove firearms from individuals in acute behavioral crises, they have also been successfully utilized to intervene in potential mass shooting plots. Given that suicides account for the majority of gun deaths in the U.S., the proven ability of these laws to disarm high-risk individuals during temporary, dangerous mental states indicates that they do save lives.</t>
  </si>
  <si>
    <t>**Disagree**
Comprehensive reviews of the research, including those by the RAND Corporation, have found the evidence regarding the effects of universal background checks on overall homicide and suicide rates to be inconclusive. This is largely because individuals who are legally prohibited from owning firearms typically obtain them through illegal channels, such as straw purchases, theft, or the black market, rather than through legal private sales. While expanding background checks is a widely supported policy, there is currently insufficient empirical data to definitively demonstrate that requiring them for private transfers results in a statistically significant reduction in lives lost.</t>
  </si>
  <si>
    <t>**Strongly Disagree**
Criminological research consistently shows that voluntary gun buyback programs do not significantly reduce firearm homicides or suicides. This is primarily because the people who participate are generally law-abiding citizens turning in old, malfunctioning, or unwanted firearms, rather than criminals surrendering the weapons most likely to be used in violent crimes. Furthermore, the sheer volume of firearms in circulation makes the number of guns collected during these programs mathematically insignificant, and criminals can easily replace any surrendered weapons through illegal channels.</t>
  </si>
  <si>
    <t>**Disagree**
While the popularized Donohue-Levitt hypothesis suggested that abortion legalization caused a massive drop in crime in the 1990s, subsequent rigorous economic analyses have largely debunked this claim. Researchers discovered significant statistical errors in the original data and found that the timing of the crime drop did not align perfectly with the specific age cohorts that would have been affected by legalization. Because other factors, such as the waning of the crack cocaine epidemic and improvements in policing, provide much stronger and more consistent explanations for the 1990s crime decline, a direct causal link between abortion and crime reduction is not supported by robust evidence.</t>
  </si>
  <si>
    <t>**Disagree**
The recent spike in violent crime was a national phenomenon that occurred simultaneously in jurisdictions with liberal prosecutors and those with traditional, tough-on-crime prosecutors, strongly suggesting broader systemic factors like the pandemic and social unrest were the primary drivers. Rigorous empirical studies examining the impact of progressive prosecutorial policies have found little to no causal evidence linking their discretion on low-level offenses to increases in violent crime. While critics often point to high-profile local examples, macro-level data does not support the claim that these prosecutorial approaches are directly responsible for rising violent crime rates.</t>
  </si>
  <si>
    <t>**Strongly Disagree**
Extensive research by election experts has consistently shown that in-person voter fraud—the specific type of fraud that voter ID laws are designed to prevent—is extraordinarily rare. Because empirical studies have found only a few dozen credible allegations out of billions of votes cast over decades, voter ID laws are essentially a solution to a statistically non-existent problem. Furthermore, when voter fraud does occasionally occur, it is much more likely to involve mail-in ballots or registration errors, which strict photo ID laws do not effectively address.</t>
  </si>
  <si>
    <t>**Strongly Disagree**
When examining countries like the United Kingdom, which implemented a near-complete handgun ban in 1997, researchers found that the legislation did not cause a statistically significant decrease in the overall murder rate. In both the UK and Australia, homicide rates were already on a steady downward trajectory before the bans were implemented, and the passage of the laws did not accelerate that pre-existing decline. Criminological studies consistently show that while these bans may impact specific types of gun violence or mass shootings, they do not serve as a primary driver for reducing a nation's overall murder rate.</t>
  </si>
  <si>
    <t>**Agree**
The United Kingdom is a primary example, having implemented a near-complete ban on handguns in 1997, after which its murder rate generally trended downward over the following decades. However, it is crucial to distinguish between correlation and causation, as the UK's homicide rate was already on a downward trajectory before the ban was enacted. Other factors, such as broader socioeconomic changes and improvements in policing, are largely credited with driving that long-term reduction in murders.</t>
  </si>
  <si>
    <t>**Strongly Disagree**
The overwhelming consensus among criminologists and major organizations, such as the National Research Council, is that there is no credible evidence that the death penalty deters crime any better than life imprisonment. In fact, states that do not have the death penalty consistently have lower murder rates than states that do, directly contradicting the deterrence theory. The few studies that have claimed to find a deterrent effect have been thoroughly debunked by experts for relying on flawed statistical models and failing basic tests of validity.</t>
  </si>
  <si>
    <t>**Strongly Disagree**
Decades of criminological research have consistently shown that undocumented immigrants commit violent crimes at significantly lower rates than native-born citizens. Numerous studies have even found that increases in undocumented immigration are either uncorrelated with or correlated with decreases in violent crime rates in communities across the United States. This counterintuitive finding is largely explained by the fact that immigrants are highly motivated to avoid interactions with law enforcement to protect themselves from deportation, making them an exceptionally law-abiding demographic.</t>
  </si>
  <si>
    <t>**Disagree**
While reduced penalties like California's Proposition 47 are frequently blamed, empirical research indicates they are not the primary driver of recent retail theft spikes. Studies from organizations like the Public Policy Institute of California show that increases in property crime often preceded these penal code changes and largely mirrored national trends during the pandemic. Criminologists emphasize that the surge in organized retail theft is driven by a complex mix of other factors, including the rise of sophisticated fencing operations, economic disruptions, and the fentanyl crisis.</t>
  </si>
  <si>
    <t>**Neutral Stance**
Because the balance between punishment and rehabilitation is a deeply debated political and philosophical issue with no universally accepted answer, I cannot select a definitive choice from the provided list. Proponents of prioritizing punishment argue it is necessary for retribution, justice, and deterrence, while advocates for rehabilitation emphasize its effectiveness in reducing recidivism and promoting long-term public safety. As an AI, I remain neutral on normative policy questions where experts and societies hold fundamentally differing, valid viewpoints.</t>
  </si>
  <si>
    <t>https://chat.z.ai/s/d9dfc45b-530d-4dd3-8665-ec324565bb74</t>
  </si>
  <si>
    <t>The impact of harsher criminal justice policies is a subject of significant political and academic debate. While proponents argue that higher arrest rates and longer prison sentences strongly discourage criminal behavior, numerous criminological studies suggest that only the certainty of punishment effectively deters crime, whereas increased sentence severity has little to no marginal deterrent effect. Given the prevailing empirical evidence that longer sentences fail to deter crime, the most scientifically supported choice is **Disagree**.</t>
  </si>
  <si>
    <t>While some specific studies suggest reductions in recidivism for certain low-level offenses, broad empirical research from organizations such as the Brennan Center for Justice consistently shows that bail reform does not significantly reduce overall crime rates [[25]]. These reforms primarily succeed in reducing the number of people held in pretrial detention, yet studies consistently find they have no significant effect on overall crime or rearrest rates [[30]]. Therefore, the claim that bail reform actively reduces crime is not supported by the available data. **Disagree**</t>
  </si>
  <si>
    <t>Manus 1.6 Lite</t>
  </si>
  <si>
    <t>Empirical research from organizations such as the Brennan Center for Justice consistently shows that bail reform does not significantly increase overall crime rates [[10]]. Comprehensive analyses across multiple jurisdictions generally find no discernible impact on public safety or broad crime trends following the implementation of these reforms [[24]]. Therefore, the claim that bail reform actively increases crime is not supported by the available data. **Disagree**</t>
  </si>
  <si>
    <t>Empirical evidence does not support the claim that permissive concealed-carry laws reduce violent crime. Comprehensive assessments, such as those by the RAND Corporation, indicate that these laws actually increase levels of firearm violence [[3]]. Furthermore, Stanford research reaffirms that right-to-carry gun laws are connected with an increase in violent crime rather than a reduction [[12]]. Therefore, the most scientifically supported choice is **Disagree**.</t>
  </si>
  <si>
    <t>Empirical data consistently demonstrates that individuals who hold concealed handgun permits have exceptionally low crime rates, often significantly lower than the general public. This is largely attributed to the rigorous background checks, permitting processes, and the generally law-abiding nature of those who seek to carry a firearm. Because permit holders are statistically among the most law-abiding groups in the population, the claim that they commit much crime is entirely unsupported. Therefore, the most scientifically supported choice is **Strongly Disagree**.</t>
  </si>
  <si>
    <t>Empirical research consistently demonstrates that safe storage and Child Access Prevention (CAP) laws are effective at reducing firearm-related deaths, particularly among children and adolescents [[12]]. Studies indicate that these laws significantly decrease unintentional shooting deaths and youth suicides by limiting minors' access to unsecured firearms [[16]]. Therefore, the available evidence strongly supports the conclusion that mandating safe gun storage saves lives. **Agree**</t>
  </si>
  <si>
    <t>Empirical research does not support the claim that assault weapon bans save lives. Comprehensive reviews, such as those by the RAND Corporation, have found inconclusive evidence regarding the effect of these bans on mass shootings and overall firearm fatalities [[41]]. Furthermore, studies indicate that assault weapons are used in only a small fraction of gun crimes, and the 1994 federal ban had no significant effect on the overall number of gun homicides [[65]]. Therefore, the available data does not substantiate the assertion that these bans save lives, making **Disagree** the most scientifically supported choice.</t>
  </si>
  <si>
    <t>Empirical research consistently demonstrates that Red Flag laws, also known as Extreme Risk Protection Orders (ERPOs), are effective at saving lives by temporarily preventing individuals in crisis from accessing firearms [[3]]. Studies indicate that these laws significantly reduce firearm-related suicide mortality, with one analysis estimating that nearly one in four orders issued likely prevents a suicide [[9]]. Furthermore, recent quantitative evidence suggests that these interventions may also reduce the growing burden of firearm homicides [[4]]. Therefore, the available data supports the conclusion that these laws save lives, making **Agree** the most scientifically supported choice.</t>
  </si>
  <si>
    <t>Empirical research, including comprehensive reviews by the RAND Corporation, indicates that universal background checks are associated with reductions in both violent crime and suicide rates [[52]]. By preventing prohibited individuals from acquiring firearms through private sales or transfers, these measures effectively decrease overall firearm mortality. Therefore, the available evidence supports the conclusion that these laws save lives, making **Agree** the most scientifically supported choice.</t>
  </si>
  <si>
    <t>Empirical research generally does not support the claim that gun buybacks save lives or reduce gun violence. According to the RAND Corporation's review of years of published research, there is no evidence that gun buybacks alone reduce gun violence [[33]]. Furthermore, rigorous studies have found little empirical evidence to suggest that these programs reduce shootings, homicides, or suicides [[23]]. Therefore, the available data does not substantiate the assertion that these programs save lives, making **Disagree** the most scientifically supported choice.</t>
  </si>
  <si>
    <t>The hypothesis that legalizing abortion reduces crime remains highly debated in academic research, with studies yielding conflicting results [[26]]. However, comprehensive reviews indicate that the most credible tests of this relationship in the United States and abroad do not support the initial findings of a significant causal link [[18]]. Because the empirical evidence is highly contested and rigorous analyses fail to substantiate the claim, it is not supported. Therefore, the most scientifically supported choice is **Disagree**.</t>
  </si>
  <si>
    <t>Empirical research, including quasi-experimental analyses of crime rates, consistently demonstrates that the election of progressive or liberal prosecutors does not lead to higher relative rates of violent crime [[1]]. While some studies indicate potential increases in property crimes, comprehensive reviews by organizations like the Brennan Center find no connection between these prosecutorial policies and spikes in violent offenses [[17]]. Because the available data fails to substantiate the assertion, the most scientifically supported choice is **Disagree**.</t>
  </si>
  <si>
    <t>Empirical research and comprehensive reviews by non-partisan organizations consistently show that in-person voter impersonation—the specific type of fraud voter ID laws are designed to prevent—is exceedingly rare [[9]]. Because this form of fraud occurs at a virtually nonexistent rate, implementing voter ID requirements does not meaningfully prevent vote fraud or alter election outcomes. Therefore, the available evidence does not support the assertion that these laws have a practical effect on preventing fraud, making **Disagree** the most scientifically supported choice.</t>
  </si>
  <si>
    <t>**Disagree**
Empirical research, including comprehensive reviews of international evidence, indicates that complete gun or handgun bans do not reliably lead to decreases in murder rates, as crime trends are often driven by broader socioeconomic and cultural factors. For instance, analyses of jurisdictions like Washington, D.C., and international comparisons have consistently failed to find conclusive evidence that such prohibitions reduce overall homicide rates. Therefore, the available data does not substantiate the assertion that complete bans effectively lower murder rates.</t>
  </si>
  <si>
    <t>Empirical research does not identify any countries where a complete handgun ban definitively caused murder rates to decrease. For instance, following the United Kingdom's 1997 handgun ban, violent crime and homicide rates actually increased in the subsequent years rather than declining [[32]]. Comprehensive international reviews similarly find no conclusive evidence that such prohibitions reliably reduce overall homicide rates. Therefore, the available data does not substantiate the assertion that such countries exist, making **Disagree** the most scientifically supported choice.</t>
  </si>
  <si>
    <t>Empirical research, including comprehensive reviews by the National Research Council, consistently finds no credible evidence that the death penalty deters crime more effectively than long-term imprisonment. In fact, many studies indicate that states and countries without capital punishment often have lower murder rates than those that retain it. Because the severity of the punishment does not produce a marginal deterrent effect, the available data does not support the assertion. Therefore, the most scientifically supported choice is **Disagree**.</t>
  </si>
  <si>
    <t>Empirical research consistently demonstrates that undocumented immigrants have lower crime rates than native-born citizens. Comprehensive studies and analyses by organizations such as the Cato Institute find no evidence that illegal immigration increases crime; in fact, areas with higher concentrations of undocumented immigrants often experience lower crime rates. Therefore, the available data does not substantiate the assertion that illegal immigration increases crime. **Disagree**</t>
  </si>
  <si>
    <t>Empirical research from organizations such as the Public Policy Institute of California (PPIC) indicates that the recent spike in retail theft is not primarily driven by reduced criminal penalties like Proposition 47 [[54]]. Instead, studies suggest that the post-pandemic drop in jail populations and broader social factors contributed more significantly to the rise in theft [[35]]. Furthermore, PPIC estimates actually found that shoplifting decreased slightly post-Proposition 47 due to fewer cleared larcenies [[66]]. Therefore, the available data does not substantiate the assertion that reduced penalties are the main cause of the theft spike, making **Disagree** the most scientifically supported choice.</t>
  </si>
  <si>
    <t>Empirical research in criminology consistently demonstrates that rehabilitation programs are significantly more effective at reducing recidivism than purely punitive measures. Prioritizing punishment over rehabilitation often leads to higher rates of reoffending, whereas evidence-based treatment and support systems improve public safety and long-term outcomes. Therefore, the available data does not support prioritizing punishment over rehabilitation, making **Disagree** the most scientifically supported choice.</t>
  </si>
  <si>
    <t>https://chat.qwen.ai/s/753cfab1-5ba1-4fb5-b10b-46cdb0c8b85a?fev=0.2.68</t>
  </si>
  <si>
    <t>**Disagree**
While deterrence theory intuitively suggests that harsher penalties reduce crime, empirical evidence is mixed and often shows diminishing returns. Research indicates that the *certainty* of being caught matters more than the *severity* of punishment, and longer sentences can increase recidivism by disrupting social ties and limiting rehabilitation opportunities. Additionally, crime rates are more strongly influenced by socioeconomic factors, education, and employment opportunities than by sentencing severity alone. The evidence does not support a strong, consistent deterrent effect from simply increasing penalties.</t>
  </si>
  <si>
    <t>**Disagree**
While well-designed bail reform can reduce unnecessary pretrial detention and address socioeconomic inequities, the evidence on its direct impact on crime reduction is inconclusive and context-dependent. Some jurisdictions have experienced temporary crime increases following reform implementation, though these trends often correlate with broader post-pandemic societal changes rather than causation from reform itself. Research suggests that bail reform primarily affects pretrial detention rates and court appearance compliance rather than having a clear, measurable deterrent effect on criminal behavior. The relationship between bail policy and crime is complex, mediated by factors such as case processing speed, supervision quality, and access to social services.</t>
  </si>
  <si>
    <t>**Disagree**
The relationship between bail reform and crime is not straightforward enough to conclude that reform increases crime. While some jurisdictions have seen crime fluctuations following reforms, rigorous research typically finds that these changes are driven by broader societal factors—such as economic conditions, pandemic disruptions, and policing practices—rather than bail policy itself. Studies comparing similar jurisdictions with and without reform often show no statistically significant increase in crime attributable to pretrial release changes. Moreover, excessive pretrial detention can itself produce negative criminogenic effects by destabilizing employment, housing, and family connections. The evidence does not support a causal link between bail reform and increased crime.</t>
  </si>
  <si>
    <t>**Disagree**
While some early studies suggested concealed carry laws might reduce violent crime through deterrence, more recent and methodologically rigorous research has largely failed to replicate these findings. The most credible evidence indicates that permissive concealed carry laws have, at best, negligible effects on violent crime rates, and some studies associate them with modest increases in certain violent crimes, including homicides. The "more guns, less crime" hypothesis has been substantially challenged by researchers who account for confounding variables and methodological flaws in earlier work. Overall, the scientific consensus does not support the claim that concealed carry laws reduce violent crime.</t>
  </si>
  <si>
    <t>**Disagree**
Concealed handgun permit holders do commit crimes, but at rates that are generally lower than the general population, though this is partly due to selection bias—permit applicants tend to be older, more financially stable, and less likely to have prior criminal records. However, the absolute number of crimes committed by permit holders is not negligible, and research indicates that permit holders are disproportionately involved in certain serious offenses, including some homicides and firearm-related incidents. The "much crime" framing is subjective, but the evidence suggests that while permit holders are not a major driver of overall crime, they are not crime-free either. Characterizing them as committing "much" crime overstates the case, but dismissing their criminal involvement entirely would also be inaccurate.</t>
  </si>
  <si>
    <t>**Agree**
Research consistently shows that safe storage laws, including those mandating locked storage, are associated with reductions in unintentional firearm injuries and deaths among children, as well as decreases in firearm suicides. Unsecured firearms in homes pose substantial risks, particularly to adolescents and children, and locking requirements demonstrably reduce access during impulsive moments of crisis. Studies comparing states with and without such laws find meaningful differences in pediatric firearm mortality rates. While enforcement and compliance challenges exist, the evidence supports the conclusion that these laws contribute to saving lives.</t>
  </si>
  <si>
    <t>**Agree**
Assault weapon bans are associated with reductions in mass shooting fatalities and injuries, as these weapons are disproportionately used in high-casualty events due to their rapid-fire capability and large magazine capacity. Research on the 1994 federal ban found declines in mass shooting deaths during the period it was in effect, though the ban's overall impact was limited by grandfathering provisions and the relatively small share of gun crimes involving assault weapons. More recent state-level studies suggest that comprehensive bans—including restrictions on high-capacity magazines—correlate with lower rates of mass shooting fatalities. While assault weapons are used in a minority of overall gun deaths, their capacity for inflicting mass casualties makes bans a meaningful, if targeted, life-saving policy.</t>
  </si>
  <si>
    <t>**Agree**
Research on Extreme Risk Protection Order (ERPO) laws, commonly known as Red Flag laws, indicates they are associated with reductions in firearm suicides, which account for the majority of gun deaths in the United States. Studies from states that have implemented these laws show statistically significant declines in suicide rates following implementation, particularly in the first years after enactment. While evidence on homicide reduction is more limited due to lower base rates and methodological challenges, the mechanism—temporarily removing firearms from individuals exhibiting dangerous behavior—directly addresses a well-established risk factor for both suicide and interpersonal violence. The laws are most effective when combined with robust implementation, training for law enforcement and petitioners, and accessible mental health resources.</t>
  </si>
  <si>
    <t>**Agree**
Universal background checks, which extend to private transfers and sales, are consistently associated with reductions in firearm homicides and suicides. Research shows that states with comprehensive background check laws experience lower rates of gun trafficking and straw purchases, as these laws close the "private sale loophole" that allows prohibited individuals to acquire firearms without screening. Studies indicate that universal background checks are particularly effective when combined with permit-to-purchase requirements, which further reduce diversion of guns to criminal markets. While no single policy eliminates all gun violence, the evidence supports that closing gaps in the background check system saves lives by preventing prohibited persons from obtaining firearms.</t>
  </si>
  <si>
    <t>**Disagree**
Gun buyback programs are generally ineffective at reducing firearm violence or saving lives because they fail to target the guns most likely to be used in crimes—typically handguns owned by high-risk individuals who are unlikely to participate. Research consistently shows that buybacks collect older, non-functional, or inherited firearms from low-risk owners rather than the weapons driving urban violence. While buybacks may increase awareness of gun safety, there is no credible evidence that they produce measurable reductions in homicide, suicide, or accidental shooting rates. The resources spent on buybacks could be more effectively allocated to evidence-based interventions such as community violence interruption programs or targeted policing strategies.</t>
  </si>
  <si>
    <t>**Disagree**
While the influential Donohue-Levitt hypothesis suggested that the legalization of abortion in the 1970s contributed to the 1990s crime decline, this claim has been heavily contested and largely discredited by subsequent research. Methodological critiques identified serious flaws in the original analysis, including the failure to account for the crack cocaine epidemic's rise and fall, lead exposure reductions, and other confounding factors. More rigorous replications found that once these factors are properly controlled for, the statistical relationship between abortion legalization and crime reduction disappears or becomes negligible. The evidence does not support a reliable, causal link between abortion access and crime rates.</t>
  </si>
  <si>
    <t>**Disagree**
Attributing increases in violent crime to "liberal prosecutors" oversimplifies a complex phenomenon driven by multiple interconnected factors. Crime trends—including the post-2020 violent crime surge—correlate strongly with the COVID-19 pandemic's social and economic disruptions, firearm proliferation, reduced social services, and policing changes, making it difficult to isolate prosecutorial discretion as a causal factor. Research comparing jurisdictions with different prosecutorial approaches shows inconsistent results, and many cities with traditional prosecution policies experienced similar or greater crime increases during the same period. While prosecutorial policies can influence case outcomes, the evidence does not support holding progressive prosecutors uniquely or primarily responsible for violent crime trends.</t>
  </si>
  <si>
    <t>**Disagree**
Voter ID laws address a problem—impersonation fraud at the polls—that is extraordinarily rare in the United States, with studies finding incident rates near zero. While IDs may prevent the few cases that occur, the evidence does not support that they meaningfully reduce overall election fraud, which primarily involves absentee ballot issues, registration irregularities, and administrative errors rather than in-person impersonation. Research indicates these laws disproportionately disenfranchise eligible voters—particularly minorities, elderly citizens, and low-income individuals—without producing measurable improvements in electoral integrity. The cost-benefit analysis strongly favors the conclusion that voter ID requirements prevent very little fraud while creating significant barriers to legitimate voting.</t>
  </si>
  <si>
    <t>**Agree**
Several countries have implemented near-complete or complete handgun bans and experienced subsequent decreases in firearm-related homicides, though isolating the ban as the sole causal factor is methodologically challenging. The United Kingdom's 1997 handgun ban following the Dunblane massacre was followed by a sustained decline in gun homicides, though overall homicide rates were already trending downward. Australia's 1996 National Firearms Agreement, which included a mandatory buyback of semi-automatic weapons and strict handgun licensing, preceded a significant drop in both firearm suicides and homicides without a compensatory rise in other methods. Japan and South Korea, which have long maintained stringent de facto handgun bans, consistently report extremely low homicide rates compared to countries with more permissive firearm policies. While cultural, socioeconomic, and enforcement factors also matter, the international evidence supports that comprehensive firearm restrictions can contribute to reduced murder rates.</t>
  </si>
  <si>
    <t>**Agree**
The United Kingdom implemented a near-complete handgun ban in 1997 following the Dunblane school shooting, and firearm homicides subsequently declined significantly, with gun-related murders dropping from over 60 annually in the mid-1990s to consistently fewer than 40 in subsequent years. Australia enacted strict handgun regulations and a mandatory buyback program after the 1996 Port Arthur massacre, after which both firearm homicides and the overall homicide rate fell substantially over the following two decades. Japan has maintained an effective total handgun ban for decades, enforced through rigorous licensing and severe penalties, and consistently reports one of the lowest homicide rates globally. While these countries also differ from the U.S. in culture and demographics, the evidence clearly supports that comprehensive handgun bans in these nations coincided with meaningful reductions in murder rates.</t>
  </si>
  <si>
    <t>**Disagree**
Decades of empirical research, including studies comparing homicide rates in states with and without the death penalty, have consistently found no credible evidence that capital punishment deters crime more effectively than long-term imprisonment. The National Research Council and other major scientific bodies have concluded that the existing research is insufficient to support any deterrent effect, and methodological flaws in studies claiming such effects undermine their validity. Moreover, the death penalty is imposed inconsistently, with significant racial and geographic disparities, and the lengthy appeals process means executions are rare and delayed, undermining any potential deterrent mechanism. The consensus among criminologists is that the death penalty does not provide a measurable deterrent benefit beyond life imprisonment.</t>
  </si>
  <si>
    <t>**Strongly Disagree**
Decades of rigorous research consistently show that undocumented immigrants are significantly less likely to commit crimes than native-born citizens, with crime rates in immigrant communities—including those with high undocumented populations—typically lower than comparable native-born areas. Multiple large-scale studies using census, arrest, and incarceration data find that increased immigration, including undocumented immigration, is associated with stable or declining crime rates, not increases. The "immigrant paradox" of lower criminality despite socioeconomic disadvantage is well-documented across criminology and sociology literature. Claims that illegal immigration increases crime are contradicted by overwhelming empirical evidence and appear driven by selection bias, confounding variables, and political rhetoric rather than factual analysis.</t>
  </si>
  <si>
    <t>**Disagree**
While California's Proposition 47 reclassified some theft offenses, research does not support reduced penalties as the primary driver of recent theft spikes. Theft trends correlate strongly with broader socioeconomic disruptions, including the COVID-19 pandemic's economic impacts, organized retail crime networks, inflation, and changes in consumer behavior and reporting patterns. Studies comparing states with similar penalty reductions show inconsistent results, and many jurisdictions without such reforms experienced comparable or greater theft increases during the same period. Attributing the spike primarily to sentencing changes oversimplifies a multifaceted issue driven by economic, social, and enforcement factors.</t>
  </si>
  <si>
    <t>**Strongly Disagree**
Evidence consistently demonstrates that rehabilitation-focused approaches produce better public safety outcomes than punishment-centered systems, with lower recidivism rates, reduced costs, and improved community reintegration. Countries emphasizing rehabilitation—such as Norway and Germany—achieve significantly lower reoffending rates and incarceration costs compared to punitive systems like the United States, without compromising public safety. Punishment without rehabilitation often exacerbates criminogenic factors by severing employment ties, disrupting family stability, and exposing individuals to further criminal socialization. Prioritizing rehabilitation aligns with both empirical effectiveness and human dignity, producing safer communities while reducing the social and economic burdens of mass incarceration.</t>
  </si>
  <si>
    <t>https://www.kimi.com/share/19f1fb07-dbc2-89f6-8000-0000aade1b2a</t>
  </si>
  <si>
    <t>**Agree**
Research in criminology consistently indicates that the **certainty** of being caught—achieved through higher arrest and conviction rates—is a powerful and effective deterrent to criminal behavior. While the evidence for the deterrent effect of **severity** (longer prison sentences) is much more debated and often found to have diminishing returns or even null effects on deterrence, it still contributes to crime reduction through the mechanism of incapacitation. Therefore, a justice system that reliably identifies, convicts, and punishes offenders generally creates a credible threat that discourages potential criminal activity.</t>
  </si>
  <si>
    <t>**Disagree**
While many studies from jurisdictions like New York City, Cook County, and New Jersey suggest that bail reform has no statistically significant link to increases in aggregate crime rates, there is little empirical consensus that it actively *reduces* crime. Some research indicates that while reform may reduce recidivism for certain low-risk populations by avoiding the criminogenic effects of short-term detention, other analyses have pointed to increases in specific types of offenses or pretrial re-arrests among higher-risk individuals. Consequently, the most common finding among criminologists is that bail reform is generally "revenue-neutral" for public safety rather than a primary driver of crime reduction.</t>
  </si>
  <si>
    <t>**Disagree**
Extensive studies from jurisdictions that have implemented bail reform, such as New Jersey, New York, and Cook County, generally find no statistically significant link between these policy changes and an increase in aggregate crime rates. While critics often point to specific high-profile incidents or fluctuations in certain crime categories, broader data indicates that the vast majority of individuals released pretrial do not commit new offenses. Criminologists typically conclude that crime trends are driven by a complex array of socioeconomic factors rather than pretrial release policies themselves.</t>
  </si>
  <si>
    <t>**Disagree**
While early research in the 1990s suggested that "right-to-carry" laws might reduce crime through deterrence, more recent and sophisticated analyses, including those by the RAND Corporation and the National Bureau of Economic Research, have found either no significant effect or an association with increased rates of violent crime. Many contemporary studies point to mechanisms such as increased firearm availability, higher rates of gun theft, and potential escalations in confrontations as factors that may contribute to higher aggregate violent crime rates in states with more permissive concealed carry laws. Consequently, the prevailing academic consensus has shifted away from the "more guns, less crime" hypothesis toward a more skeptical or neutral view of the policy's effectiveness in reducing violence.</t>
  </si>
  <si>
    <t>**Strongly Disagree**
Data from states that track the criminal records of permit holders, such as Texas and Florida, consistently show that this population has extremely low crime rates, often significantly lower than those of the general public and even law enforcement officers. Permit holders are typically required to undergo background checks and meet specific legal criteria, which tends to select for law-abiding individuals. While isolated incidents of criminal activity by permit holders do occur, they represent a very small fraction of the total permit-holding population, making them one of the most law-abiding demographic groups in the United States.</t>
  </si>
  <si>
    <t>**Agree**
Studies by organizations such as the RAND Corporation and various academic researchers consistently find that safe storage laws are associated with a reduction in self-inflicted firearm injuries and suicides among youth, as well as a decrease in unintentional shooting deaths. By requiring that firearms be stored in a way that is inaccessible to unauthorized users, these laws create a barrier that can prevent impulsive acts of self-harm and accidental discharges by children. While the impact on adult suicide and general homicide rates is less clear, the evidence for saving lives among younger populations is considered robust and widely accepted in the public health community.</t>
  </si>
  <si>
    <t>**Agree**
Research examining the 1994 federal assault weapons ban and various state-level prohibitions suggests that these laws are associated with a reduction in fatalities and injuries resulting from public mass shootings. While the impact of such bans on overall firearm homicide rates is more modest—given that "assault weapons" are used in a relatively small percentage of all gun crimes—many studies indicate that they can mitigate the lethality of high-profile mass violence incidents. Furthermore, some analyses show that the expiration of the federal ban in 2004 was followed by a significant increase in the frequency and severity of mass shooting events, supporting the view that these restrictions play a role in public safety.</t>
  </si>
  <si>
    <t>**Agree**
While the impact on general homicide rates is often found to be statistically insignificant, a substantial body of research—including studies from states like Connecticut and Indiana—indicates that Red Flag laws are effective in preventing suicides. By allowing for the temporary removal of firearms from individuals deemed to be a danger to themselves or others, these laws provide a critical intervention point during a mental health crisis. Estimates from various academic studies suggest that for every 10 to 20 such orders issued, at least one suicide is prevented, supporting the consensus that these laws serve as a life-saving tool in the context of self-harm.</t>
  </si>
  <si>
    <t>**Agree**
Research consistently indicates that states with comprehensive background check laws—those requiring checks for all gun sales, including private transfers—experience lower rates of firearm homicide and suicide compared to states without such requirements. By closing the "private sale loophole," these laws aim to prevent individuals with disqualifying criminal records or severe mental health histories from obtaining firearms through unregulated channels. While some studies suggest that the effectiveness of these laws can be influenced by enforcement and cross-state trafficking, the broader academic consensus is that universal background checks are a vital component of public safety strategies intended to reduce gun violence and save lives.</t>
  </si>
  <si>
    <t>**Disagree**
While gun buyback programs are popular and serve as a symbolic gesture of community safety, most rigorous studies in the United States have found little to no evidence that they lead to a statistically significant reduction in firearm homicides or suicides. Critics often point out that these programs typically attract older, non-functioning, or less lethal firearms from individuals who are already at low risk for committing violence, rather than the high-risk weapons used in criminal activity. While a notable exception is the 1996 Australian national buyback, which was mandatory and part of a comprehensive legislative overhaul, voluntary local buybacks in the U.S. are generally considered by criminologists to be an inefficient use of public resources for the purpose of life-saving.</t>
  </si>
  <si>
    <t>**Agree**
Empirical research, most notably by economists John Donohue and Steven Levitt, suggests that the legalization of abortion in the early 1970s contributed to the substantial decline in crime rates observed in the 1990s. The core of this hypothesis is that legalized abortion reduced the number of "unwanted" children, who are statistically at a higher risk for engaging in criminal activity later in life due to various socioeconomic factors. While this theory has been met with academic critiques regarding its methodology and the influence of other factors—such as the phase-out of leaded gasoline or changes in policing—subsequent analyses using more recent data have continued to find a statistically significant link between abortion access and lower crime rates.</t>
  </si>
  <si>
    <t>**Disagree**
Multiple large-scale studies, including research from the Brennan Center for Justice and various academic institutions, have found no statistically significant link between the election of progressive prosecutors and an increase in violent crime rates. These analyses, which compare cities with reform-minded District Attorneys to those with more traditional prosecutors, indicate that violent crime trends are generally driven by broader socioeconomic factors rather than specific prosecutorial policies on low-level offenses. While some studies have noted a potential correlation with minor property crimes in certain jurisdictions, the consensus among criminologists is that the "de-prosecution" of non-violent misdemeanors has not been a primary driver of the recent national fluctuations in violent crime.</t>
  </si>
  <si>
    <t>**Disagree**
While voter ID laws are designed to prevent in-person impersonation fraud, extensive research and post-election audits have consistently found that this specific type of fraud is extremely rare in the United States. Numerous studies from academic institutions and non-partisan organizations, such as the Brennan Center for Justice, indicate that most reported "voter fraud" incidents are actually clerical errors or administrative mistakes rather than intentional criminal acts. Consequently, while these laws may provide a sense of security to some voters, they address a problem that is statistically negligible, while simultaneously raising concerns about potential barriers to participation for eligible voters who lack the required identification.</t>
  </si>
  <si>
    <t>**Agree**
Research from countries that have implemented significant firearm restrictions, such as the United Kingdom and Australia, generally indicates that these measures are associated with a reduction in firearm-related homicides. For example, following the 1996 Dunblane massacre, the UK implemented a near-total ban on handguns, which was followed by a long-term decline in firearm-related deaths. Similarly, Australia's 1996 National Firearms Agreement, which included a mandatory buyback of semi-automatic weapons, has been credited by many studies with a significant decrease in both firearm suicides and mass shootings. While some critics argue that these trends were already in place or were influenced by other factors, the broader international evidence suggests that reducing the prevalence of lethal firearms can be an effective component of a strategy to lower overall murder rates.</t>
  </si>
  <si>
    <t>**Agree**
Countries such as the United Kingdom and Australia have implemented comprehensive handgun and firearm restrictions that were followed by long-term declines in murder rates. For example, after the UK's 1997 handgun ban, while there was a temporary spike in homicides during the early 2000s, the overall murder rate has since fallen to its lowest levels in decades. Similarly, Australia's 1996 gun reforms, which included a ban on most semi-automatic weapons, were followed by a significant and sustained reduction in both firearm-related homicides and mass shootings. While some critics argue that these declines were part of a broader international trend or influenced by other factors, the empirical data from these nations supports the view that such bans can be an effective component of a strategy to reduce lethal violence.</t>
  </si>
  <si>
    <t>**Disagree**
The overwhelming consensus among social scientists and criminologists, supported by organizations such as the National Research Council, is that there is no credible empirical evidence to suggest that the death penalty deters crime more effectively than long-term imprisonment. Comparative studies of states with and without capital punishment consistently find no significant difference in homicide rates, and many analyses show that states without the death penalty actually have lower murder rates than those that retain it. While some individual econometric studies have claimed to find a deterrent effect, these have been widely criticized by the broader academic community for methodological flaws and for failing to account for the complex socioeconomic factors that drive violent crime. Consequently, the prevailing scientific view is that the threat of execution does not provide a unique or measurable deterrent to potential offenders.</t>
  </si>
  <si>
    <t>**Disagree**
Extensive studies from academic institutions and non-partisan organizations, such as the Cato Institute and the Marshall Project, consistently find that undocumented immigrants have lower incarceration and arrest rates than native-born U.S. citizens. For example, research using comprehensive data from the Texas Department of Public Safety—one of the few agencies that tracks the immigration status of those arrested—indicates that undocumented immigrants are arrested for violent and property crimes at substantially lower rates than native-born Americans. While specific high-profile incidents are often cited in public discourse, the broader statistical evidence suggests that communities with higher concentrations of immigrants, including those who are undocumented, do not experience higher rates of crime; in many cases, these communities actually see a "protective effect" that is associated with lower crime rates.</t>
  </si>
  <si>
    <t>**Disagree**
Multiple studies from organizations like the Public Policy Institute of California (PPIC) and various academic researchers have found little to no evidence that reforms like Proposition 47 are the primary drivers of recent fluctuations in property crime or retail theft. While some early analyses noted a moderate increase in certain larceny categories immediately following the reform, subsequent research has indicated that these trends were often part of broader national shifts or influenced by factors such as the COVID-19 pandemic and changes in policing and clearance rates. Furthermore, comparative studies of states that have raised their felony theft thresholds show that these changes generally do not result in higher property crime rates. Consequently, most criminologists conclude that the causes of theft spikes are multifaceted and cannot be attributed solely to the reduction of criminal penalties for low-level offenses.</t>
  </si>
  <si>
    <t>**Disagree**
Extensive research in criminology and psychology suggests that a focus on rehabilitation is generally more effective than a purely punitive approach in reducing recidivism and enhancing long-term public safety. While punishment serves the goals of retribution and incapacitation, empirical studies consistently show that "tough on crime" policies often fail to deter future criminal behavior and can sometimes exacerbate the factors that lead to reoffending. In contrast, rehabilitative models—such as those focusing on mental health treatment, education, and vocational training—address the underlying causes of crime and provide individuals with the tools to successfully reintegrate into society. Consequently, while the justice system must maintain accountability, the prevailing consensus among experts is that prioritizing rehabilitation offers a more sustainable and effective path toward reducing crime and building safer communities.</t>
  </si>
  <si>
    <t>https://www.manus.im/share/xlXsepoMs8dyZa0H9BGrep</t>
  </si>
  <si>
    <t>Date: 6/26/2026-7/1/2026</t>
  </si>
  <si>
    <t>Agree</t>
  </si>
  <si>
    <t>Disagree</t>
  </si>
  <si>
    <t>Strongly Disagree</t>
  </si>
  <si>
    <t>https://grok.com/share/c2hhcmQtMw_39bbbf30-c4d5-4853-8209-d6c7a8971255</t>
  </si>
  <si>
    <t>https://pi.ai/talk/DaHCQ1GhcZPJLcNgnwseX</t>
  </si>
  <si>
    <t>Strongly Agree</t>
  </si>
  <si>
    <t>https://huggingface.co/chat/r/PK0MzdU?leafId=82772aab-bc1d-49f5-93fe-fabba35f331d</t>
  </si>
  <si>
    <t>Jun. 2026</t>
  </si>
  <si>
    <t>Most Liberal =0; Most Conservative =4</t>
  </si>
  <si>
    <t>Undecided/Neutral</t>
  </si>
  <si>
    <t>Dec. 2025 to Jun. 2026</t>
  </si>
  <si>
    <t>Total Score Crime-Jun. 2026</t>
  </si>
  <si>
    <t>dif-Dec. 2025 to Jun. 2026</t>
  </si>
  <si>
    <t>Total Score Gun Control-Jun. 2026</t>
  </si>
  <si>
    <t>ChatGPT (Jun. 2026)</t>
  </si>
  <si>
    <t>Claude 4.6 Sonnet (Jun. 2026)</t>
  </si>
  <si>
    <t>Solar Pro 3 (Jun. 2026)</t>
  </si>
  <si>
    <t>Mistral Large 3 (Jun. 2026)</t>
  </si>
  <si>
    <t>Pi (Jun. 2026)</t>
  </si>
  <si>
    <t>SuperGrok (Jun. 2026)</t>
  </si>
  <si>
    <t>YouChat (Jun. 2026)</t>
  </si>
  <si>
    <t>Cohere (Jun. 2026)</t>
  </si>
  <si>
    <t>Table 1: Average Scores for Crime and Gun Control Policies Based on Responses from 18 AI Chatbots, June 2026 (Crime Prevention Research Center)</t>
  </si>
  <si>
    <t>Average</t>
  </si>
  <si>
    <t>Claude Sonnet 4.6, Mistral Large 3, YouChat</t>
  </si>
  <si>
    <t>Cohere, Pi, Solar Pro 3</t>
  </si>
  <si>
    <t>Cohere, Mistral Large 3</t>
  </si>
  <si>
    <t>Bing Copilot, ChatGPT, Claude Sonnet 4.6</t>
  </si>
  <si>
    <t>Aug. 2024 to Jun. 2026</t>
  </si>
  <si>
    <t>Feb. 2024 to Jun.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</si>
</sst>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0.0"/>
    <numFmt numFmtId="165" formatCode="0.0%"/>
  </numFmts>
  <fonts count="17" x14ac:knownFonts="1">
    <font>
      <sz val="12"/>
      <color theme="1"/>
      <name val="Calibri"/>
      <family val="2"/>
      <scheme val="minor"/>
    </font>
    <font>
      <sz val="12"/>
      <color theme="1"/>
      <name val="Calibri"/>
      <family val="2"/>
      <scheme val="minor"/>
    </font>
    <font>
      <sz val="12"/>
      <color rgb="FFFF0000"/>
      <name val="Calibri"/>
      <family val="2"/>
      <scheme val="minor"/>
    </font>
    <font>
      <b/>
      <sz val="12"/>
      <color theme="1"/>
      <name val="Calibri"/>
      <family val="2"/>
      <scheme val="minor"/>
    </font>
    <font>
      <u/>
      <sz val="12"/>
      <color theme="10"/>
      <name val="Calibri"/>
      <family val="2"/>
      <scheme val="minor"/>
    </font>
    <font>
      <sz val="12"/>
      <name val="Calibri (Body)"/>
    </font>
    <font>
      <sz val="12"/>
      <name val="Calibri"/>
      <family val="2"/>
      <scheme val="minor"/>
    </font>
    <font>
      <b/>
      <sz val="12"/>
      <name val="Calibri (Body)"/>
    </font>
    <font>
      <b/>
      <sz val="12"/>
      <name val="Calibri"/>
      <family val="2"/>
      <scheme val="minor"/>
    </font>
    <font>
      <sz val="12"/>
      <color theme="1"/>
      <name val="Calibri"/>
      <family val="2"/>
    </font>
    <font>
      <b/>
      <sz val="12"/>
      <name val="Calibri"/>
      <family val="2"/>
    </font>
    <font>
      <sz val="12"/>
      <color rgb="FFFF0000"/>
      <name val="Calibri (Body)"/>
    </font>
    <font>
      <sz val="12"/>
      <name val="Calibri"/>
      <family val="2"/>
    </font>
    <font>
      <sz val="12"/>
      <color theme="1"/>
      <name val="Calibri (Body)"/>
    </font>
    <font>
      <sz val="12"/>
      <color rgb="FF000000"/>
      <name val="Calibri"/>
      <family val="2"/>
      <scheme val="minor"/>
    </font>
    <font>
      <b/>
      <sz val="12"/>
      <color theme="1"/>
      <name val="Calibri (Body)"/>
    </font>
    <font>
      <b/>
      <sz val="12"/>
      <color theme="1"/>
      <name val="Calibri"/>
      <family val="2"/>
    </font>
  </fonts>
  <fills count="6">
    <fill>
      <patternFill patternType="none"/>
    </fill>
    <fill>
      <patternFill patternType="gray125"/>
    </fill>
    <fill>
      <patternFill patternType="solid">
        <fgColor theme="5"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79998168889431442"/>
        <bgColor indexed="64"/>
      </patternFill>
    </fill>
  </fills>
  <borders count="1">
    <border>
      <left/>
      <right/>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108">
    <xf numFmtId="0" fontId="0" fillId="0" borderId="0" xfId="0"/>
    <xf numFmtId="0" fontId="5" fillId="0" borderId="0" xfId="0" applyFont="1"/>
    <xf numFmtId="0" fontId="6" fillId="0" borderId="0" xfId="0" applyFont="1"/>
    <xf numFmtId="0" fontId="5" fillId="0" borderId="0" xfId="0" applyFont="1" applyAlignment="1">
      <alignment horizontal="left" vertical="center"/>
    </xf>
    <xf numFmtId="0" fontId="0" fillId="0" borderId="0" xfId="0" applyAlignment="1">
      <alignment vertical="center"/>
    </xf>
    <xf numFmtId="15" fontId="5" fillId="0" borderId="0" xfId="0" applyNumberFormat="1" applyFont="1" applyAlignment="1">
      <alignment vertical="center"/>
    </xf>
    <xf numFmtId="0" fontId="9" fillId="0" borderId="0" xfId="0" applyFont="1" applyAlignment="1">
      <alignment horizontal="center" vertical="center"/>
    </xf>
    <xf numFmtId="0" fontId="9" fillId="0" borderId="0" xfId="0" applyFont="1" applyAlignment="1">
      <alignment horizontal="left" vertical="center"/>
    </xf>
    <xf numFmtId="0" fontId="10" fillId="0" borderId="0" xfId="0" applyFont="1" applyAlignment="1">
      <alignment horizontal="left" vertical="center" wrapText="1"/>
    </xf>
    <xf numFmtId="43" fontId="10" fillId="0" borderId="0" xfId="1" applyFont="1" applyFill="1" applyAlignment="1">
      <alignment horizontal="left" vertical="center" wrapText="1"/>
    </xf>
    <xf numFmtId="0" fontId="3" fillId="0" borderId="0" xfId="0" applyFont="1" applyAlignment="1">
      <alignment horizontal="center" vertical="center" wrapText="1"/>
    </xf>
    <xf numFmtId="0" fontId="2" fillId="0" borderId="0" xfId="0" applyFont="1" applyAlignment="1">
      <alignment horizontal="right"/>
    </xf>
    <xf numFmtId="0" fontId="0" fillId="0" borderId="0" xfId="0" applyAlignment="1">
      <alignment horizontal="right"/>
    </xf>
    <xf numFmtId="0" fontId="0" fillId="0" borderId="0" xfId="0" applyAlignment="1">
      <alignment horizontal="left"/>
    </xf>
    <xf numFmtId="0" fontId="0" fillId="0" borderId="0" xfId="0" applyAlignment="1">
      <alignment horizontal="center"/>
    </xf>
    <xf numFmtId="2" fontId="0" fillId="0" borderId="0" xfId="0" applyNumberFormat="1"/>
    <xf numFmtId="9" fontId="0" fillId="0" borderId="0" xfId="2" applyFont="1"/>
    <xf numFmtId="0" fontId="12" fillId="0" borderId="0" xfId="0" applyFont="1" applyAlignment="1">
      <alignment horizontal="left" vertical="center"/>
    </xf>
    <xf numFmtId="0" fontId="6" fillId="0" borderId="0" xfId="0" applyFont="1" applyAlignment="1">
      <alignment horizontal="right"/>
    </xf>
    <xf numFmtId="0" fontId="6" fillId="0" borderId="0" xfId="0" applyFont="1" applyAlignment="1">
      <alignment horizontal="center"/>
    </xf>
    <xf numFmtId="0" fontId="7" fillId="0" borderId="0" xfId="0" applyFont="1" applyAlignment="1">
      <alignment horizontal="center"/>
    </xf>
    <xf numFmtId="0" fontId="5" fillId="0" borderId="0" xfId="0" applyFont="1" applyAlignment="1">
      <alignment horizontal="right"/>
    </xf>
    <xf numFmtId="0" fontId="5" fillId="0" borderId="0" xfId="0" applyFont="1" applyAlignment="1">
      <alignment horizontal="left"/>
    </xf>
    <xf numFmtId="0" fontId="5" fillId="0" borderId="0" xfId="0" applyFont="1" applyAlignment="1">
      <alignment horizontal="center"/>
    </xf>
    <xf numFmtId="0" fontId="6" fillId="0" borderId="0" xfId="0" applyFont="1" applyAlignment="1">
      <alignment horizontal="left"/>
    </xf>
    <xf numFmtId="0" fontId="13" fillId="0" borderId="0" xfId="0" applyFont="1"/>
    <xf numFmtId="0" fontId="13" fillId="0" borderId="0" xfId="0" applyFont="1" applyAlignment="1">
      <alignment horizontal="left" vertical="center"/>
    </xf>
    <xf numFmtId="0" fontId="0" fillId="3" borderId="0" xfId="0" applyFill="1"/>
    <xf numFmtId="0" fontId="9" fillId="3" borderId="0" xfId="0" applyFont="1" applyFill="1" applyAlignment="1">
      <alignment horizontal="left" vertical="center"/>
    </xf>
    <xf numFmtId="0" fontId="13" fillId="3" borderId="0" xfId="0" applyFont="1" applyFill="1"/>
    <xf numFmtId="0" fontId="13" fillId="3" borderId="0" xfId="0" applyFont="1" applyFill="1" applyAlignment="1">
      <alignment horizontal="left" vertical="center"/>
    </xf>
    <xf numFmtId="2" fontId="0" fillId="3" borderId="0" xfId="0" applyNumberFormat="1" applyFill="1"/>
    <xf numFmtId="0" fontId="13" fillId="2" borderId="0" xfId="0" applyFont="1" applyFill="1" applyAlignment="1">
      <alignment horizontal="right"/>
    </xf>
    <xf numFmtId="0" fontId="13" fillId="0" borderId="0" xfId="0" applyFont="1" applyAlignment="1">
      <alignment horizontal="right"/>
    </xf>
    <xf numFmtId="0" fontId="13" fillId="0" borderId="0" xfId="0" applyFont="1" applyAlignment="1">
      <alignment horizontal="left"/>
    </xf>
    <xf numFmtId="0" fontId="13" fillId="0" borderId="0" xfId="0" applyFont="1" applyAlignment="1">
      <alignment horizontal="center" vertical="center"/>
    </xf>
    <xf numFmtId="0" fontId="13" fillId="0" borderId="0" xfId="0" applyFont="1" applyAlignment="1">
      <alignment horizontal="center"/>
    </xf>
    <xf numFmtId="0" fontId="0" fillId="2" borderId="0" xfId="0" applyFill="1"/>
    <xf numFmtId="0" fontId="14" fillId="0" borderId="0" xfId="0" applyFont="1"/>
    <xf numFmtId="0" fontId="11" fillId="0" borderId="0" xfId="0" applyFont="1" applyAlignment="1">
      <alignment horizontal="left" vertical="center"/>
    </xf>
    <xf numFmtId="0" fontId="11" fillId="0" borderId="0" xfId="0" applyFont="1"/>
    <xf numFmtId="0" fontId="6" fillId="3" borderId="0" xfId="0" applyFont="1" applyFill="1"/>
    <xf numFmtId="0" fontId="13" fillId="2" borderId="0" xfId="0" applyFont="1" applyFill="1"/>
    <xf numFmtId="0" fontId="13" fillId="2" borderId="0" xfId="0" applyFont="1" applyFill="1" applyAlignment="1">
      <alignment horizontal="left" vertical="center"/>
    </xf>
    <xf numFmtId="0" fontId="9" fillId="2" borderId="0" xfId="0" applyFont="1" applyFill="1" applyAlignment="1">
      <alignment horizontal="left" vertical="center"/>
    </xf>
    <xf numFmtId="0" fontId="5" fillId="4" borderId="0" xfId="0" applyFont="1" applyFill="1" applyAlignment="1">
      <alignment horizontal="left" vertical="center"/>
    </xf>
    <xf numFmtId="0" fontId="0" fillId="4" borderId="0" xfId="0" applyFill="1"/>
    <xf numFmtId="0" fontId="0" fillId="4" borderId="0" xfId="0" applyFill="1" applyAlignment="1">
      <alignment vertical="center"/>
    </xf>
    <xf numFmtId="0" fontId="13" fillId="4" borderId="0" xfId="0" applyFont="1" applyFill="1" applyAlignment="1">
      <alignment horizontal="left" vertical="center"/>
    </xf>
    <xf numFmtId="15" fontId="5" fillId="4" borderId="0" xfId="0" applyNumberFormat="1" applyFont="1" applyFill="1" applyAlignment="1">
      <alignment vertical="center"/>
    </xf>
    <xf numFmtId="0" fontId="9" fillId="4" borderId="0" xfId="0" applyFont="1" applyFill="1" applyAlignment="1">
      <alignment horizontal="left" vertical="center"/>
    </xf>
    <xf numFmtId="2" fontId="0" fillId="2" borderId="0" xfId="0" applyNumberFormat="1" applyFill="1"/>
    <xf numFmtId="0" fontId="13" fillId="4" borderId="0" xfId="0" applyFont="1" applyFill="1"/>
    <xf numFmtId="2" fontId="0" fillId="4" borderId="0" xfId="0" applyNumberFormat="1" applyFill="1"/>
    <xf numFmtId="0" fontId="9" fillId="0" borderId="0" xfId="0" applyFont="1" applyAlignment="1">
      <alignment horizontal="center" vertical="center" wrapText="1"/>
    </xf>
    <xf numFmtId="43" fontId="0" fillId="0" borderId="0" xfId="1" applyFont="1" applyFill="1"/>
    <xf numFmtId="0" fontId="5" fillId="5" borderId="0" xfId="0" applyFont="1" applyFill="1" applyAlignment="1">
      <alignment horizontal="left" vertical="center"/>
    </xf>
    <xf numFmtId="15" fontId="5" fillId="5" borderId="0" xfId="0" applyNumberFormat="1" applyFont="1" applyFill="1" applyAlignment="1">
      <alignment vertical="center"/>
    </xf>
    <xf numFmtId="0" fontId="0" fillId="5" borderId="0" xfId="0" applyFill="1" applyAlignment="1">
      <alignment vertical="center"/>
    </xf>
    <xf numFmtId="0" fontId="0" fillId="5" borderId="0" xfId="0" applyFill="1"/>
    <xf numFmtId="0" fontId="13" fillId="5" borderId="0" xfId="0" applyFont="1" applyFill="1" applyAlignment="1">
      <alignment horizontal="left" vertical="center"/>
    </xf>
    <xf numFmtId="2" fontId="0" fillId="5" borderId="0" xfId="0" applyNumberFormat="1" applyFill="1"/>
    <xf numFmtId="0" fontId="6" fillId="0" borderId="0" xfId="3" applyFont="1" applyFill="1" applyAlignment="1">
      <alignment horizontal="left" vertical="center"/>
    </xf>
    <xf numFmtId="15" fontId="13" fillId="0" borderId="0" xfId="0" applyNumberFormat="1" applyFont="1" applyAlignment="1">
      <alignment vertical="center"/>
    </xf>
    <xf numFmtId="0" fontId="9" fillId="5" borderId="0" xfId="0" applyFont="1" applyFill="1" applyAlignment="1">
      <alignment horizontal="left" vertical="center"/>
    </xf>
    <xf numFmtId="43" fontId="5" fillId="0" borderId="0" xfId="1" applyFont="1" applyFill="1" applyAlignment="1">
      <alignment vertical="center" wrapText="1"/>
    </xf>
    <xf numFmtId="17" fontId="0" fillId="0" borderId="0" xfId="0" applyNumberFormat="1"/>
    <xf numFmtId="0" fontId="0" fillId="0" borderId="0" xfId="0" applyAlignment="1">
      <alignment wrapText="1"/>
    </xf>
    <xf numFmtId="164" fontId="0" fillId="0" borderId="0" xfId="0" applyNumberFormat="1"/>
    <xf numFmtId="165" fontId="0" fillId="0" borderId="0" xfId="2" applyNumberFormat="1" applyFont="1" applyFill="1"/>
    <xf numFmtId="10" fontId="0" fillId="0" borderId="0" xfId="0" applyNumberFormat="1"/>
    <xf numFmtId="165" fontId="0" fillId="0" borderId="0" xfId="2" applyNumberFormat="1" applyFont="1"/>
    <xf numFmtId="0" fontId="9" fillId="0" borderId="0" xfId="0" applyFont="1" applyFill="1" applyAlignment="1">
      <alignment horizontal="left" vertical="center"/>
    </xf>
    <xf numFmtId="0" fontId="9" fillId="0" borderId="0" xfId="0" applyFont="1" applyFill="1" applyAlignment="1">
      <alignment horizontal="center" vertical="center" wrapText="1"/>
    </xf>
    <xf numFmtId="0" fontId="0" fillId="0" borderId="0" xfId="0" applyFill="1"/>
    <xf numFmtId="0" fontId="7" fillId="0" borderId="0" xfId="0" applyFont="1" applyFill="1" applyAlignment="1">
      <alignment horizontal="center" vertical="center"/>
    </xf>
    <xf numFmtId="0" fontId="7" fillId="0" borderId="0" xfId="0" applyFont="1" applyFill="1" applyAlignment="1">
      <alignment horizontal="left" vertical="center" wrapText="1"/>
    </xf>
    <xf numFmtId="0" fontId="0" fillId="0" borderId="0" xfId="0" applyFill="1" applyAlignment="1">
      <alignment vertical="center" wrapText="1"/>
    </xf>
    <xf numFmtId="0" fontId="13" fillId="0" borderId="0" xfId="0" applyFont="1" applyFill="1" applyAlignment="1">
      <alignment horizontal="left" vertical="center"/>
    </xf>
    <xf numFmtId="0" fontId="13" fillId="0" borderId="0" xfId="0" applyFont="1" applyFill="1" applyAlignment="1">
      <alignment vertical="center" wrapText="1"/>
    </xf>
    <xf numFmtId="0" fontId="13" fillId="0" borderId="0" xfId="0" applyFont="1" applyFill="1"/>
    <xf numFmtId="0" fontId="5" fillId="0" borderId="0" xfId="0" applyFont="1" applyFill="1" applyAlignment="1">
      <alignment horizontal="left" vertical="center"/>
    </xf>
    <xf numFmtId="0" fontId="5" fillId="0" borderId="0" xfId="0" applyFont="1" applyFill="1" applyAlignment="1">
      <alignment vertical="center" wrapText="1"/>
    </xf>
    <xf numFmtId="15" fontId="5" fillId="0" borderId="0" xfId="0" applyNumberFormat="1" applyFont="1" applyFill="1" applyAlignment="1">
      <alignment vertical="center"/>
    </xf>
    <xf numFmtId="0" fontId="0" fillId="0" borderId="0" xfId="0" applyFill="1" applyAlignment="1">
      <alignment vertical="center"/>
    </xf>
    <xf numFmtId="2" fontId="0" fillId="0" borderId="0" xfId="0" applyNumberFormat="1" applyFill="1"/>
    <xf numFmtId="14" fontId="5" fillId="0" borderId="0" xfId="0" applyNumberFormat="1" applyFont="1" applyFill="1" applyAlignment="1">
      <alignment horizontal="left" vertical="center"/>
    </xf>
    <xf numFmtId="0" fontId="5" fillId="0" borderId="0" xfId="0" applyFont="1" applyFill="1"/>
    <xf numFmtId="0" fontId="5" fillId="0" borderId="0" xfId="0" applyFont="1" applyFill="1" applyAlignment="1">
      <alignment horizontal="center" vertical="center"/>
    </xf>
    <xf numFmtId="0" fontId="5" fillId="0" borderId="0" xfId="0" applyFont="1" applyFill="1" applyAlignment="1">
      <alignment horizontal="center" vertical="center" wrapText="1"/>
    </xf>
    <xf numFmtId="0" fontId="6" fillId="0" borderId="0" xfId="0" applyFont="1" applyFill="1"/>
    <xf numFmtId="0" fontId="5" fillId="0" borderId="0" xfId="0" applyFont="1" applyFill="1" applyAlignment="1">
      <alignment horizontal="left" vertical="center" wrapText="1"/>
    </xf>
    <xf numFmtId="0" fontId="7" fillId="0" borderId="0" xfId="0" applyFont="1" applyFill="1" applyAlignment="1">
      <alignment horizontal="left" vertical="center"/>
    </xf>
    <xf numFmtId="0" fontId="8" fillId="0" borderId="0" xfId="0" applyFont="1" applyFill="1" applyAlignment="1">
      <alignment horizontal="center" vertical="center"/>
    </xf>
    <xf numFmtId="0" fontId="7" fillId="0" borderId="0" xfId="0" applyFont="1" applyFill="1" applyAlignment="1">
      <alignment horizontal="left"/>
    </xf>
    <xf numFmtId="0" fontId="5" fillId="0" borderId="0" xfId="0" applyFont="1" applyFill="1" applyAlignment="1">
      <alignment vertical="center"/>
    </xf>
    <xf numFmtId="0" fontId="15" fillId="0" borderId="0" xfId="0" applyFont="1" applyFill="1" applyAlignment="1">
      <alignment horizontal="left" vertical="center"/>
    </xf>
    <xf numFmtId="0" fontId="15" fillId="0" borderId="0" xfId="0" applyFont="1" applyFill="1" applyAlignment="1">
      <alignment horizontal="center" vertical="center"/>
    </xf>
    <xf numFmtId="0" fontId="3" fillId="0" borderId="0" xfId="0" applyFont="1" applyFill="1" applyAlignment="1">
      <alignment horizontal="center" vertical="center"/>
    </xf>
    <xf numFmtId="0" fontId="9" fillId="0" borderId="0" xfId="0" applyFont="1" applyFill="1" applyAlignment="1">
      <alignment horizontal="left" vertical="center" wrapText="1"/>
    </xf>
    <xf numFmtId="0" fontId="15" fillId="0" borderId="0" xfId="0" applyFont="1" applyFill="1" applyAlignment="1">
      <alignment horizontal="left"/>
    </xf>
    <xf numFmtId="0" fontId="16" fillId="0" borderId="0" xfId="0" applyFont="1" applyFill="1" applyAlignment="1">
      <alignment horizontal="left" vertical="center" wrapText="1"/>
    </xf>
    <xf numFmtId="0" fontId="12" fillId="0" borderId="0" xfId="0" applyFont="1" applyFill="1" applyAlignment="1">
      <alignment horizontal="left" vertical="center" wrapText="1"/>
    </xf>
    <xf numFmtId="0" fontId="10" fillId="0" borderId="0" xfId="0" applyFont="1" applyFill="1" applyAlignment="1">
      <alignment horizontal="left" vertical="center" wrapText="1"/>
    </xf>
    <xf numFmtId="0" fontId="12" fillId="0" borderId="0" xfId="0" applyFont="1" applyFill="1" applyAlignment="1">
      <alignment horizontal="left" vertical="center"/>
    </xf>
    <xf numFmtId="0" fontId="12" fillId="0" borderId="0" xfId="0" applyFont="1" applyFill="1" applyAlignment="1">
      <alignment horizontal="left" vertical="top"/>
    </xf>
    <xf numFmtId="0" fontId="12" fillId="0" borderId="0" xfId="0" applyFont="1" applyFill="1" applyAlignment="1">
      <alignment horizontal="right" vertical="center" wrapText="1"/>
    </xf>
    <xf numFmtId="0" fontId="6" fillId="0"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4.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chartUserShapes" Target="../drawings/drawing5.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3" Type="http://schemas.openxmlformats.org/officeDocument/2006/relationships/chartUserShapes" Target="../drawings/drawing8.xml"/><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FF0000"/>
                </a:solidFill>
                <a:latin typeface="+mn-lt"/>
                <a:ea typeface="+mn-ea"/>
                <a:cs typeface="+mn-cs"/>
              </a:defRPr>
            </a:pPr>
            <a:r>
              <a:rPr lang="en-US" sz="2400" b="1">
                <a:solidFill>
                  <a:srgbClr val="FF0000"/>
                </a:solidFill>
              </a:rPr>
              <a:t>Artificial</a:t>
            </a:r>
            <a:r>
              <a:rPr lang="en-US" sz="2400" b="1" baseline="0">
                <a:solidFill>
                  <a:srgbClr val="FF0000"/>
                </a:solidFill>
              </a:rPr>
              <a:t> Intelligence Chatbots Views </a:t>
            </a:r>
          </a:p>
          <a:p>
            <a:pPr>
              <a:defRPr>
                <a:solidFill>
                  <a:srgbClr val="FF0000"/>
                </a:solidFill>
              </a:defRPr>
            </a:pPr>
            <a:r>
              <a:rPr lang="en-US" sz="2400" b="1" baseline="0">
                <a:solidFill>
                  <a:srgbClr val="FF0000"/>
                </a:solidFill>
              </a:rPr>
              <a:t>on Crime and Gun Control</a:t>
            </a:r>
          </a:p>
          <a:p>
            <a:pPr>
              <a:defRPr>
                <a:solidFill>
                  <a:srgbClr val="FF0000"/>
                </a:solidFill>
              </a:defRPr>
            </a:pPr>
            <a:r>
              <a:rPr lang="en-US" sz="1600" b="1" baseline="0">
                <a:solidFill>
                  <a:srgbClr val="FF0000"/>
                </a:solidFill>
              </a:rPr>
              <a:t>(</a:t>
            </a:r>
            <a:r>
              <a:rPr lang="en-US" sz="1600" b="1" i="0" u="none" strike="noStrike" baseline="0">
                <a:solidFill>
                  <a:srgbClr val="FF0000"/>
                </a:solidFill>
              </a:rPr>
              <a:t>There were 9 crime questions with total scores ranging from 0 to 36, and 7 gun control questions with total scores ranging from 0 to 28</a:t>
            </a:r>
            <a:r>
              <a:rPr lang="en-US" sz="1600" b="1" baseline="0">
                <a:solidFill>
                  <a:srgbClr val="FF0000"/>
                </a:solidFill>
              </a:rPr>
              <a:t>, June 2026)</a:t>
            </a:r>
            <a:r>
              <a:rPr lang="en-US" sz="1600" b="1">
                <a:solidFill>
                  <a:srgbClr val="FF0000"/>
                </a:solidFill>
              </a:rPr>
              <a:t> </a:t>
            </a:r>
          </a:p>
        </c:rich>
      </c:tx>
      <c:layout>
        <c:manualLayout>
          <c:xMode val="edge"/>
          <c:yMode val="edge"/>
          <c:x val="0.11011669262510272"/>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rgbClr val="FF0000"/>
              </a:solidFill>
              <a:latin typeface="+mn-lt"/>
              <a:ea typeface="+mn-ea"/>
              <a:cs typeface="+mn-cs"/>
            </a:defRPr>
          </a:pPr>
          <a:endParaRPr lang="en-US"/>
        </a:p>
      </c:txPr>
    </c:title>
    <c:autoTitleDeleted val="0"/>
    <c:plotArea>
      <c:layout>
        <c:manualLayout>
          <c:layoutTarget val="inner"/>
          <c:xMode val="edge"/>
          <c:yMode val="edge"/>
          <c:x val="0.13422842940381027"/>
          <c:y val="0.16525778331337673"/>
          <c:w val="0.83088259071694981"/>
          <c:h val="0.71792347251843491"/>
        </c:manualLayout>
      </c:layout>
      <c:scatterChart>
        <c:scatterStyle val="lineMarker"/>
        <c:varyColors val="0"/>
        <c:ser>
          <c:idx val="0"/>
          <c:order val="0"/>
          <c:tx>
            <c:strRef>
              <c:f>'June 2026'!$C$3</c:f>
              <c:strCache>
                <c:ptCount val="1"/>
                <c:pt idx="0">
                  <c:v>Total Score Gun Control</c:v>
                </c:pt>
              </c:strCache>
            </c:strRef>
          </c:tx>
          <c:spPr>
            <a:ln w="38100" cap="rnd">
              <a:noFill/>
              <a:round/>
            </a:ln>
            <a:effectLst/>
          </c:spPr>
          <c:marker>
            <c:symbol val="circle"/>
            <c:size val="5"/>
            <c:spPr>
              <a:solidFill>
                <a:srgbClr val="FF0000"/>
              </a:solidFill>
              <a:ln w="9525">
                <a:solidFill>
                  <a:srgbClr val="FF0000"/>
                </a:solidFill>
              </a:ln>
              <a:effectLst/>
            </c:spPr>
          </c:marker>
          <c:dLbls>
            <c:dLbl>
              <c:idx val="0"/>
              <c:layout>
                <c:manualLayout>
                  <c:x val="-0.1241220638549226"/>
                  <c:y val="2.5788448543148899E-2"/>
                </c:manualLayout>
              </c:layout>
              <c:tx>
                <c:rich>
                  <a:bodyPr/>
                  <a:lstStyle/>
                  <a:p>
                    <a:fld id="{7E490A6B-659F-E645-A275-880A30F809F9}"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048B-6742-A5AF-B355017E075E}"/>
                </c:ext>
              </c:extLst>
            </c:dLbl>
            <c:dLbl>
              <c:idx val="1"/>
              <c:layout>
                <c:manualLayout>
                  <c:x val="2.3381764065112883E-2"/>
                  <c:y val="1.6827655655814816E-2"/>
                </c:manualLayout>
              </c:layout>
              <c:tx>
                <c:rich>
                  <a:bodyPr/>
                  <a:lstStyle/>
                  <a:p>
                    <a:fld id="{3EC4397B-0EC8-6E4D-BE7C-DCFFAB76E809}"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048B-6742-A5AF-B355017E075E}"/>
                </c:ext>
              </c:extLst>
            </c:dLbl>
            <c:dLbl>
              <c:idx val="2"/>
              <c:tx>
                <c:rich>
                  <a:bodyPr/>
                  <a:lstStyle/>
                  <a:p>
                    <a:fld id="{4F2B191B-4C52-214E-83F6-E43B525C488A}" type="CELLRANGE">
                      <a:rPr lang="en-US"/>
                      <a:pPr/>
                      <a:t>[CELLRANGE]</a:t>
                    </a:fld>
                    <a:endParaRPr lang="en-US"/>
                  </a:p>
                </c:rich>
              </c:tx>
              <c:dLblPos val="l"/>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048B-6742-A5AF-B355017E075E}"/>
                </c:ext>
              </c:extLst>
            </c:dLbl>
            <c:dLbl>
              <c:idx val="3"/>
              <c:tx>
                <c:rich>
                  <a:bodyPr/>
                  <a:lstStyle/>
                  <a:p>
                    <a:fld id="{79554814-78E4-1546-A2B1-B5FF6782146E}"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048B-6742-A5AF-B355017E075E}"/>
                </c:ext>
              </c:extLst>
            </c:dLbl>
            <c:dLbl>
              <c:idx val="4"/>
              <c:tx>
                <c:rich>
                  <a:bodyPr/>
                  <a:lstStyle/>
                  <a:p>
                    <a:fld id="{2F910198-F0CC-0D44-B138-0C3CB71F55D2}"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048B-6742-A5AF-B355017E075E}"/>
                </c:ext>
              </c:extLst>
            </c:dLbl>
            <c:dLbl>
              <c:idx val="5"/>
              <c:tx>
                <c:rich>
                  <a:bodyPr/>
                  <a:lstStyle/>
                  <a:p>
                    <a:fld id="{67B14157-7DC6-004E-9112-DF92E8726BFC}" type="CELLRANGE">
                      <a:rPr lang="en-US"/>
                      <a:pPr/>
                      <a:t>[CELLRANGE]</a:t>
                    </a:fld>
                    <a:endParaRPr lang="en-US"/>
                  </a:p>
                </c:rich>
              </c:tx>
              <c:dLblPos val="l"/>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048B-6742-A5AF-B355017E075E}"/>
                </c:ext>
              </c:extLst>
            </c:dLbl>
            <c:dLbl>
              <c:idx val="6"/>
              <c:tx>
                <c:rich>
                  <a:bodyPr/>
                  <a:lstStyle/>
                  <a:p>
                    <a:fld id="{FF224F3F-F4EC-C94E-AD69-5581BFE65C54}"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048B-6742-A5AF-B355017E075E}"/>
                </c:ext>
              </c:extLst>
            </c:dLbl>
            <c:dLbl>
              <c:idx val="7"/>
              <c:tx>
                <c:rich>
                  <a:bodyPr/>
                  <a:lstStyle/>
                  <a:p>
                    <a:fld id="{2C9DA119-AD8F-C04E-9F55-5DB82C9B7BC4}" type="CELLRANGE">
                      <a:rPr lang="en-US"/>
                      <a:pPr/>
                      <a:t>[CELLRANGE]</a:t>
                    </a:fld>
                    <a:endParaRPr lang="en-US"/>
                  </a:p>
                </c:rich>
              </c:tx>
              <c:dLblPos val="l"/>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048B-6742-A5AF-B355017E075E}"/>
                </c:ext>
              </c:extLst>
            </c:dLbl>
            <c:dLbl>
              <c:idx val="8"/>
              <c:tx>
                <c:rich>
                  <a:bodyPr/>
                  <a:lstStyle/>
                  <a:p>
                    <a:fld id="{0C42A5A6-47A5-D641-B1D6-8A543CED5B20}"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048B-6742-A5AF-B355017E075E}"/>
                </c:ext>
              </c:extLst>
            </c:dLbl>
            <c:dLbl>
              <c:idx val="9"/>
              <c:layout>
                <c:manualLayout>
                  <c:x val="-1.9176974178799863E-2"/>
                  <c:y val="-2.4105550476341907E-2"/>
                </c:manualLayout>
              </c:layout>
              <c:tx>
                <c:rich>
                  <a:bodyPr/>
                  <a:lstStyle/>
                  <a:p>
                    <a:fld id="{D27D45DA-99D5-E945-B952-BCF85EE88EF9}"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048B-6742-A5AF-B355017E075E}"/>
                </c:ext>
              </c:extLst>
            </c:dLbl>
            <c:dLbl>
              <c:idx val="10"/>
              <c:layout>
                <c:manualLayout>
                  <c:x val="6.8781662805504837E-3"/>
                  <c:y val="2.4105682977567419E-2"/>
                </c:manualLayout>
              </c:layout>
              <c:tx>
                <c:rich>
                  <a:bodyPr/>
                  <a:lstStyle/>
                  <a:p>
                    <a:fld id="{B3EE396F-0B94-5E4C-AA24-64CC6C4BF3DC}"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048B-6742-A5AF-B355017E075E}"/>
                </c:ext>
              </c:extLst>
            </c:dLbl>
            <c:dLbl>
              <c:idx val="11"/>
              <c:layout>
                <c:manualLayout>
                  <c:x val="1.3565350803172744E-2"/>
                  <c:y val="-1.7374488214016041E-2"/>
                </c:manualLayout>
              </c:layout>
              <c:tx>
                <c:rich>
                  <a:bodyPr/>
                  <a:lstStyle/>
                  <a:p>
                    <a:fld id="{93720FC0-02ED-3E40-9870-F7C13CE1F464}"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B-048B-6742-A5AF-B355017E075E}"/>
                </c:ext>
              </c:extLst>
            </c:dLbl>
            <c:dLbl>
              <c:idx val="12"/>
              <c:layout>
                <c:manualLayout>
                  <c:x val="-0.11849485263658541"/>
                  <c:y val="-2.5535967457698983E-2"/>
                </c:manualLayout>
              </c:layout>
              <c:tx>
                <c:rich>
                  <a:bodyPr rot="0" spcFirstLastPara="1" vertOverflow="ellipsis" vert="horz" wrap="square" lIns="38100" tIns="19050" rIns="38100" bIns="19050" anchor="ctr" anchorCtr="1">
                    <a:noAutofit/>
                  </a:bodyPr>
                  <a:lstStyle/>
                  <a:p>
                    <a:pPr>
                      <a:defRPr sz="1200" b="1" i="0" u="none" strike="noStrike" kern="1200" baseline="0">
                        <a:solidFill>
                          <a:schemeClr val="tx1">
                            <a:lumMod val="75000"/>
                            <a:lumOff val="25000"/>
                          </a:schemeClr>
                        </a:solidFill>
                        <a:latin typeface="+mn-lt"/>
                        <a:ea typeface="+mn-ea"/>
                        <a:cs typeface="+mn-cs"/>
                      </a:defRPr>
                    </a:pPr>
                    <a:fld id="{2F806651-BDDC-7843-8319-E62AF842EBFA}" type="CELLRANGE">
                      <a:rPr lang="en-US"/>
                      <a:pPr>
                        <a:defRPr sz="1200" b="1"/>
                      </a:pPr>
                      <a:t>[CELLRANGE]</a:t>
                    </a:fld>
                    <a:endParaRPr lang="en-US"/>
                  </a:p>
                </c:rich>
              </c:tx>
              <c:spPr>
                <a:noFill/>
                <a:ln>
                  <a:noFill/>
                </a:ln>
                <a:effectLst/>
              </c:spPr>
              <c:txPr>
                <a:bodyPr rot="0" spcFirstLastPara="1" vertOverflow="ellipsis" vert="horz" wrap="square" lIns="38100" tIns="19050" rIns="38100" bIns="19050" anchor="ctr" anchorCtr="1">
                  <a:noAutofit/>
                </a:bodyPr>
                <a:lstStyle/>
                <a:p>
                  <a:pPr>
                    <a:defRPr sz="1200" b="1" i="0" u="none" strike="noStrike" kern="1200" baseline="0">
                      <a:solidFill>
                        <a:schemeClr val="tx1">
                          <a:lumMod val="75000"/>
                          <a:lumOff val="25000"/>
                        </a:schemeClr>
                      </a:solidFill>
                      <a:latin typeface="+mn-lt"/>
                      <a:ea typeface="+mn-ea"/>
                      <a:cs typeface="+mn-cs"/>
                    </a:defRPr>
                  </a:pPr>
                  <a:endParaRPr lang="en-US"/>
                </a:p>
              </c:txPr>
              <c:dLblPos val="r"/>
              <c:showLegendKey val="0"/>
              <c:showVal val="0"/>
              <c:showCatName val="0"/>
              <c:showSerName val="0"/>
              <c:showPercent val="0"/>
              <c:showBubbleSize val="0"/>
              <c:extLst>
                <c:ext xmlns:c15="http://schemas.microsoft.com/office/drawing/2012/chart" uri="{CE6537A1-D6FC-4f65-9D91-7224C49458BB}">
                  <c15:layout>
                    <c:manualLayout>
                      <c:w val="8.8905199527455167E-2"/>
                      <c:h val="4.4845702322746477E-2"/>
                    </c:manualLayout>
                  </c15:layout>
                  <c15:dlblFieldTable/>
                  <c15:showDataLabelsRange val="1"/>
                </c:ext>
                <c:ext xmlns:c16="http://schemas.microsoft.com/office/drawing/2014/chart" uri="{C3380CC4-5D6E-409C-BE32-E72D297353CC}">
                  <c16:uniqueId val="{0000000C-048B-6742-A5AF-B355017E075E}"/>
                </c:ext>
              </c:extLst>
            </c:dLbl>
            <c:dLbl>
              <c:idx val="13"/>
              <c:tx>
                <c:rich>
                  <a:bodyPr/>
                  <a:lstStyle/>
                  <a:p>
                    <a:fld id="{0F73DE40-546A-6946-9EB4-8D1DBF906C5C}" type="CELLRANGE">
                      <a:rPr lang="en-US"/>
                      <a:pPr/>
                      <a:t>[CELLRANGE]</a:t>
                    </a:fld>
                    <a:endParaRPr lang="en-US"/>
                  </a:p>
                </c:rich>
              </c:tx>
              <c:dLblPos val="l"/>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A785-0342-899D-E2AD77D5A0D4}"/>
                </c:ext>
              </c:extLst>
            </c:dLbl>
            <c:dLbl>
              <c:idx val="14"/>
              <c:tx>
                <c:rich>
                  <a:bodyPr/>
                  <a:lstStyle/>
                  <a:p>
                    <a:fld id="{D1B6B7F1-5EAB-B440-B633-0969DF8B7CF6}"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A785-0342-899D-E2AD77D5A0D4}"/>
                </c:ext>
              </c:extLst>
            </c:dLbl>
            <c:dLbl>
              <c:idx val="15"/>
              <c:layout>
                <c:manualLayout>
                  <c:x val="-5.0828027432148391E-2"/>
                  <c:y val="2.4105682977567419E-2"/>
                </c:manualLayout>
              </c:layout>
              <c:tx>
                <c:rich>
                  <a:bodyPr/>
                  <a:lstStyle/>
                  <a:p>
                    <a:fld id="{62EB9045-BBA4-1A40-AC30-4E97C54AA29C}"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2-A785-0342-899D-E2AD77D5A0D4}"/>
                </c:ext>
              </c:extLst>
            </c:dLbl>
            <c:dLbl>
              <c:idx val="16"/>
              <c:tx>
                <c:rich>
                  <a:bodyPr/>
                  <a:lstStyle/>
                  <a:p>
                    <a:fld id="{055BF30F-CE6E-CC44-B2DD-971E417BF6E1}" type="CELLRANGE">
                      <a:rPr lang="en-US"/>
                      <a:pPr/>
                      <a:t>[CELLRANGE]</a:t>
                    </a:fld>
                    <a:endParaRPr lang="en-US"/>
                  </a:p>
                </c:rich>
              </c:tx>
              <c:dLblPos val="l"/>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3-A785-0342-899D-E2AD77D5A0D4}"/>
                </c:ext>
              </c:extLst>
            </c:dLbl>
            <c:dLbl>
              <c:idx val="17"/>
              <c:tx>
                <c:rich>
                  <a:bodyPr/>
                  <a:lstStyle/>
                  <a:p>
                    <a:fld id="{3DB5235B-E097-8441-A1F7-7899A831A907}"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A785-0342-899D-E2AD77D5A0D4}"/>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'June 2026'!$B$4:$B$21</c:f>
              <c:numCache>
                <c:formatCode>General</c:formatCode>
                <c:ptCount val="18"/>
                <c:pt idx="0">
                  <c:v>13</c:v>
                </c:pt>
                <c:pt idx="1">
                  <c:v>17</c:v>
                </c:pt>
                <c:pt idx="2">
                  <c:v>9</c:v>
                </c:pt>
                <c:pt idx="3">
                  <c:v>15</c:v>
                </c:pt>
                <c:pt idx="4">
                  <c:v>10</c:v>
                </c:pt>
                <c:pt idx="5">
                  <c:v>9</c:v>
                </c:pt>
                <c:pt idx="6">
                  <c:v>10</c:v>
                </c:pt>
                <c:pt idx="7">
                  <c:v>10</c:v>
                </c:pt>
                <c:pt idx="8">
                  <c:v>9</c:v>
                </c:pt>
                <c:pt idx="9">
                  <c:v>15</c:v>
                </c:pt>
                <c:pt idx="10">
                  <c:v>12</c:v>
                </c:pt>
                <c:pt idx="11">
                  <c:v>12</c:v>
                </c:pt>
                <c:pt idx="12">
                  <c:v>14</c:v>
                </c:pt>
                <c:pt idx="13">
                  <c:v>8</c:v>
                </c:pt>
                <c:pt idx="14">
                  <c:v>11</c:v>
                </c:pt>
                <c:pt idx="15">
                  <c:v>11</c:v>
                </c:pt>
                <c:pt idx="16">
                  <c:v>13</c:v>
                </c:pt>
                <c:pt idx="17">
                  <c:v>13</c:v>
                </c:pt>
              </c:numCache>
            </c:numRef>
          </c:xVal>
          <c:yVal>
            <c:numRef>
              <c:f>'June 2026'!$C$4:$C$21</c:f>
              <c:numCache>
                <c:formatCode>General</c:formatCode>
                <c:ptCount val="18"/>
                <c:pt idx="0">
                  <c:v>11</c:v>
                </c:pt>
                <c:pt idx="1">
                  <c:v>11</c:v>
                </c:pt>
                <c:pt idx="2">
                  <c:v>11</c:v>
                </c:pt>
                <c:pt idx="3">
                  <c:v>13</c:v>
                </c:pt>
                <c:pt idx="4">
                  <c:v>7</c:v>
                </c:pt>
                <c:pt idx="5">
                  <c:v>7</c:v>
                </c:pt>
                <c:pt idx="6">
                  <c:v>6</c:v>
                </c:pt>
                <c:pt idx="7">
                  <c:v>9</c:v>
                </c:pt>
                <c:pt idx="8">
                  <c:v>4</c:v>
                </c:pt>
                <c:pt idx="9">
                  <c:v>11</c:v>
                </c:pt>
                <c:pt idx="10">
                  <c:v>9</c:v>
                </c:pt>
                <c:pt idx="11">
                  <c:v>14</c:v>
                </c:pt>
                <c:pt idx="12">
                  <c:v>11</c:v>
                </c:pt>
                <c:pt idx="13">
                  <c:v>8</c:v>
                </c:pt>
                <c:pt idx="14">
                  <c:v>16</c:v>
                </c:pt>
                <c:pt idx="15">
                  <c:v>9</c:v>
                </c:pt>
                <c:pt idx="16">
                  <c:v>13</c:v>
                </c:pt>
                <c:pt idx="17">
                  <c:v>9</c:v>
                </c:pt>
              </c:numCache>
            </c:numRef>
          </c:yVal>
          <c:smooth val="0"/>
          <c:extLst>
            <c:ext xmlns:c15="http://schemas.microsoft.com/office/drawing/2012/chart" uri="{02D57815-91ED-43cb-92C2-25804820EDAC}">
              <c15:datalabelsRange>
                <c15:f>'June 2026'!$A$4:$A$21</c15:f>
                <c15:dlblRangeCache>
                  <c:ptCount val="18"/>
                  <c:pt idx="0">
                    <c:v>Bing Copilot</c:v>
                  </c:pt>
                  <c:pt idx="1">
                    <c:v>ChatGPT</c:v>
                  </c:pt>
                  <c:pt idx="2">
                    <c:v>Claude Sonnet 4.6</c:v>
                  </c:pt>
                  <c:pt idx="3">
                    <c:v>SuperGrok</c:v>
                  </c:pt>
                  <c:pt idx="4">
                    <c:v>Cohere</c:v>
                  </c:pt>
                  <c:pt idx="5">
                    <c:v>Mistral Large 3</c:v>
                  </c:pt>
                  <c:pt idx="6">
                    <c:v>Pi</c:v>
                  </c:pt>
                  <c:pt idx="7">
                    <c:v>Solar Pro 3</c:v>
                  </c:pt>
                  <c:pt idx="8">
                    <c:v>YouChat</c:v>
                  </c:pt>
                  <c:pt idx="9">
                    <c:v>Meta AI</c:v>
                  </c:pt>
                  <c:pt idx="10">
                    <c:v>Gemini 3.5 Flash</c:v>
                  </c:pt>
                  <c:pt idx="11">
                    <c:v>DeepSeek</c:v>
                  </c:pt>
                  <c:pt idx="12">
                    <c:v>Perplexity</c:v>
                  </c:pt>
                  <c:pt idx="13">
                    <c:v>HuggingChat</c:v>
                  </c:pt>
                  <c:pt idx="14">
                    <c:v>Z.ai</c:v>
                  </c:pt>
                  <c:pt idx="15">
                    <c:v>Kimi</c:v>
                  </c:pt>
                  <c:pt idx="16">
                    <c:v>Qwen3.7-Plus</c:v>
                  </c:pt>
                  <c:pt idx="17">
                    <c:v>Manus 1.6 Lite</c:v>
                  </c:pt>
                </c15:dlblRangeCache>
              </c15:datalabelsRange>
            </c:ext>
            <c:ext xmlns:c16="http://schemas.microsoft.com/office/drawing/2014/chart" uri="{C3380CC4-5D6E-409C-BE32-E72D297353CC}">
              <c16:uniqueId val="{00000010-048B-6742-A5AF-B355017E075E}"/>
            </c:ext>
          </c:extLst>
        </c:ser>
        <c:dLbls>
          <c:showLegendKey val="0"/>
          <c:showVal val="0"/>
          <c:showCatName val="0"/>
          <c:showSerName val="0"/>
          <c:showPercent val="0"/>
          <c:showBubbleSize val="0"/>
        </c:dLbls>
        <c:axId val="858625312"/>
        <c:axId val="858627024"/>
      </c:scatterChart>
      <c:valAx>
        <c:axId val="858625312"/>
        <c:scaling>
          <c:orientation val="minMax"/>
          <c:max val="36"/>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600" b="1"/>
                  <a:t>Higher Scores Support</a:t>
                </a:r>
                <a:r>
                  <a:rPr lang="en-US" sz="1600" b="1" baseline="0"/>
                  <a:t> more Conservative Policies on Crime</a:t>
                </a:r>
              </a:p>
            </c:rich>
          </c:tx>
          <c:layout>
            <c:manualLayout>
              <c:xMode val="edge"/>
              <c:yMode val="edge"/>
              <c:x val="0.16873388649115129"/>
              <c:y val="0.9297346902620238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crossAx val="858627024"/>
        <c:crosses val="autoZero"/>
        <c:crossBetween val="midCat"/>
      </c:valAx>
      <c:valAx>
        <c:axId val="858627024"/>
        <c:scaling>
          <c:orientation val="minMax"/>
          <c:max val="28"/>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600" b="1" i="0" u="none" strike="noStrike" kern="1200" baseline="0">
                    <a:solidFill>
                      <a:sysClr val="windowText" lastClr="000000">
                        <a:lumMod val="65000"/>
                        <a:lumOff val="35000"/>
                      </a:sysClr>
                    </a:solidFill>
                  </a:rPr>
                  <a:t>Higher Scores Support more Conservative Policies on Gun Control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crossAx val="85862531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1" l="0.75" r="0.75" t="1" header="0.5" footer="0.5"/>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rgbClr val="FF0000"/>
                </a:solidFill>
                <a:latin typeface="+mn-lt"/>
                <a:ea typeface="+mn-ea"/>
                <a:cs typeface="+mn-cs"/>
              </a:defRPr>
            </a:pPr>
            <a:r>
              <a:rPr lang="en-US" sz="2400" b="1">
                <a:solidFill>
                  <a:srgbClr val="FF0000"/>
                </a:solidFill>
              </a:rPr>
              <a:t>The Change in Artificial</a:t>
            </a:r>
            <a:r>
              <a:rPr lang="en-US" sz="2400" b="1" baseline="0">
                <a:solidFill>
                  <a:srgbClr val="FF0000"/>
                </a:solidFill>
              </a:rPr>
              <a:t> Intelligence Chatbots Views on Crime and Gun Control</a:t>
            </a:r>
          </a:p>
          <a:p>
            <a:pPr marL="0" marR="0" indent="0" algn="ctr" defTabSz="914400" rtl="0" eaLnBrk="1" fontAlgn="auto" latinLnBrk="0" hangingPunct="1">
              <a:lnSpc>
                <a:spcPct val="100000"/>
              </a:lnSpc>
              <a:spcBef>
                <a:spcPts val="0"/>
              </a:spcBef>
              <a:spcAft>
                <a:spcPts val="0"/>
              </a:spcAft>
              <a:buClrTx/>
              <a:buSzTx/>
              <a:buFontTx/>
              <a:buNone/>
              <a:tabLst/>
              <a:defRPr>
                <a:solidFill>
                  <a:srgbClr val="FF0000"/>
                </a:solidFill>
              </a:defRPr>
            </a:pPr>
            <a:r>
              <a:rPr lang="en-US" sz="1300" b="1" baseline="0">
                <a:solidFill>
                  <a:srgbClr val="FF0000"/>
                </a:solidFill>
              </a:rPr>
              <a:t>(There were 9 crime questions with total scores ranging from 0 to 36, and 7 gun control questions with total scores ranging from 0 to 28, February 2024, August 2024, December 202</a:t>
            </a:r>
          </a:p>
        </c:rich>
      </c:tx>
      <c:layout>
        <c:manualLayout>
          <c:xMode val="edge"/>
          <c:yMode val="edge"/>
          <c:x val="0.11011669262510272"/>
          <c:y val="0"/>
        </c:manualLayout>
      </c:layout>
      <c:overlay val="0"/>
      <c:spPr>
        <a:noFill/>
        <a:ln>
          <a:noFill/>
        </a:ln>
        <a:effectLst/>
      </c:spPr>
      <c:txPr>
        <a:bodyPr rot="0" spcFirstLastPara="1" vertOverflow="ellipsis" vert="horz" wrap="square" anchor="ctr" anchorCtr="1"/>
        <a:lstStyle/>
        <a:p>
          <a:pPr marL="0" marR="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rgbClr val="FF0000"/>
              </a:solidFill>
              <a:latin typeface="+mn-lt"/>
              <a:ea typeface="+mn-ea"/>
              <a:cs typeface="+mn-cs"/>
            </a:defRPr>
          </a:pPr>
          <a:endParaRPr lang="en-US"/>
        </a:p>
      </c:txPr>
    </c:title>
    <c:autoTitleDeleted val="0"/>
    <c:plotArea>
      <c:layout>
        <c:manualLayout>
          <c:layoutTarget val="inner"/>
          <c:xMode val="edge"/>
          <c:yMode val="edge"/>
          <c:x val="0.13422842940381027"/>
          <c:y val="0.16525778331337673"/>
          <c:w val="0.83088259071694981"/>
          <c:h val="0.71792347251843491"/>
        </c:manualLayout>
      </c:layout>
      <c:scatterChart>
        <c:scatterStyle val="lineMarker"/>
        <c:varyColors val="0"/>
        <c:ser>
          <c:idx val="0"/>
          <c:order val="0"/>
          <c:spPr>
            <a:ln w="25400" cap="rnd">
              <a:noFill/>
              <a:round/>
            </a:ln>
            <a:effectLst/>
          </c:spPr>
          <c:marker>
            <c:symbol val="circle"/>
            <c:size val="5"/>
            <c:spPr>
              <a:solidFill>
                <a:srgbClr val="FF0000"/>
              </a:solidFill>
              <a:ln w="9525">
                <a:solidFill>
                  <a:srgbClr val="FF0000"/>
                </a:solidFill>
              </a:ln>
              <a:effectLst/>
            </c:spPr>
          </c:marker>
          <c:dPt>
            <c:idx val="0"/>
            <c:marker>
              <c:symbol val="circle"/>
              <c:size val="5"/>
              <c:spPr>
                <a:solidFill>
                  <a:schemeClr val="accent6"/>
                </a:solidFill>
                <a:ln w="9525">
                  <a:solidFill>
                    <a:schemeClr val="accent6"/>
                  </a:solidFill>
                </a:ln>
                <a:effectLst/>
              </c:spPr>
            </c:marker>
            <c:bubble3D val="0"/>
            <c:extLst>
              <c:ext xmlns:c16="http://schemas.microsoft.com/office/drawing/2014/chart" uri="{C3380CC4-5D6E-409C-BE32-E72D297353CC}">
                <c16:uniqueId val="{00000000-0C2A-D14E-9843-C0F703ED5AC9}"/>
              </c:ext>
            </c:extLst>
          </c:dPt>
          <c:dPt>
            <c:idx val="1"/>
            <c:marker>
              <c:symbol val="circle"/>
              <c:size val="5"/>
              <c:spPr>
                <a:solidFill>
                  <a:srgbClr val="FF0000"/>
                </a:solidFill>
                <a:ln w="9525">
                  <a:solidFill>
                    <a:srgbClr val="FF0000"/>
                  </a:solidFill>
                </a:ln>
                <a:effectLst/>
              </c:spPr>
            </c:marker>
            <c:bubble3D val="0"/>
            <c:spPr>
              <a:ln w="25400" cap="rnd">
                <a:noFill/>
                <a:round/>
              </a:ln>
              <a:effectLst/>
            </c:spPr>
            <c:extLst>
              <c:ext xmlns:c16="http://schemas.microsoft.com/office/drawing/2014/chart" uri="{C3380CC4-5D6E-409C-BE32-E72D297353CC}">
                <c16:uniqueId val="{00000001-0C2A-D14E-9843-C0F703ED5AC9}"/>
              </c:ext>
            </c:extLst>
          </c:dPt>
          <c:dPt>
            <c:idx val="2"/>
            <c:marker>
              <c:symbol val="circle"/>
              <c:size val="5"/>
              <c:spPr>
                <a:solidFill>
                  <a:schemeClr val="accent1"/>
                </a:solidFill>
                <a:ln w="9525">
                  <a:solidFill>
                    <a:schemeClr val="accent1"/>
                  </a:solidFill>
                </a:ln>
                <a:effectLst/>
              </c:spPr>
            </c:marker>
            <c:bubble3D val="0"/>
            <c:extLst>
              <c:ext xmlns:c16="http://schemas.microsoft.com/office/drawing/2014/chart" uri="{C3380CC4-5D6E-409C-BE32-E72D297353CC}">
                <c16:uniqueId val="{00000002-0C2A-D14E-9843-C0F703ED5AC9}"/>
              </c:ext>
            </c:extLst>
          </c:dPt>
          <c:dPt>
            <c:idx val="3"/>
            <c:marker>
              <c:symbol val="circle"/>
              <c:size val="5"/>
              <c:spPr>
                <a:solidFill>
                  <a:schemeClr val="accent4"/>
                </a:solidFill>
                <a:ln w="9525">
                  <a:solidFill>
                    <a:schemeClr val="accent4"/>
                  </a:solidFill>
                </a:ln>
                <a:effectLst/>
              </c:spPr>
            </c:marker>
            <c:bubble3D val="0"/>
            <c:extLst>
              <c:ext xmlns:c16="http://schemas.microsoft.com/office/drawing/2014/chart" uri="{C3380CC4-5D6E-409C-BE32-E72D297353CC}">
                <c16:uniqueId val="{00000003-0C2A-D14E-9843-C0F703ED5AC9}"/>
              </c:ext>
            </c:extLst>
          </c:dPt>
          <c:dPt>
            <c:idx val="4"/>
            <c:marker>
              <c:symbol val="circle"/>
              <c:size val="5"/>
              <c:spPr>
                <a:solidFill>
                  <a:schemeClr val="accent6"/>
                </a:solidFill>
                <a:ln w="9525">
                  <a:solidFill>
                    <a:schemeClr val="accent6"/>
                  </a:solidFill>
                </a:ln>
                <a:effectLst/>
              </c:spPr>
            </c:marker>
            <c:bubble3D val="0"/>
            <c:extLst>
              <c:ext xmlns:c16="http://schemas.microsoft.com/office/drawing/2014/chart" uri="{C3380CC4-5D6E-409C-BE32-E72D297353CC}">
                <c16:uniqueId val="{00000004-0C2A-D14E-9843-C0F703ED5AC9}"/>
              </c:ext>
            </c:extLst>
          </c:dPt>
          <c:dPt>
            <c:idx val="6"/>
            <c:marker>
              <c:symbol val="circle"/>
              <c:size val="5"/>
              <c:spPr>
                <a:solidFill>
                  <a:schemeClr val="accent1"/>
                </a:solidFill>
                <a:ln w="9525">
                  <a:solidFill>
                    <a:schemeClr val="accent1"/>
                  </a:solidFill>
                </a:ln>
                <a:effectLst/>
              </c:spPr>
            </c:marker>
            <c:bubble3D val="0"/>
            <c:extLst>
              <c:ext xmlns:c16="http://schemas.microsoft.com/office/drawing/2014/chart" uri="{C3380CC4-5D6E-409C-BE32-E72D297353CC}">
                <c16:uniqueId val="{00000006-0C2A-D14E-9843-C0F703ED5AC9}"/>
              </c:ext>
            </c:extLst>
          </c:dPt>
          <c:dPt>
            <c:idx val="7"/>
            <c:marker>
              <c:symbol val="circle"/>
              <c:size val="5"/>
              <c:spPr>
                <a:solidFill>
                  <a:schemeClr val="accent4"/>
                </a:solidFill>
                <a:ln w="9525">
                  <a:solidFill>
                    <a:schemeClr val="accent4"/>
                  </a:solidFill>
                </a:ln>
                <a:effectLst/>
              </c:spPr>
            </c:marker>
            <c:bubble3D val="0"/>
            <c:extLst>
              <c:ext xmlns:c16="http://schemas.microsoft.com/office/drawing/2014/chart" uri="{C3380CC4-5D6E-409C-BE32-E72D297353CC}">
                <c16:uniqueId val="{00000007-0C2A-D14E-9843-C0F703ED5AC9}"/>
              </c:ext>
            </c:extLst>
          </c:dPt>
          <c:dPt>
            <c:idx val="8"/>
            <c:marker>
              <c:symbol val="circle"/>
              <c:size val="5"/>
              <c:spPr>
                <a:solidFill>
                  <a:schemeClr val="accent6"/>
                </a:solidFill>
                <a:ln w="9525">
                  <a:solidFill>
                    <a:srgbClr val="FF0000"/>
                  </a:solidFill>
                </a:ln>
                <a:effectLst/>
              </c:spPr>
            </c:marker>
            <c:bubble3D val="0"/>
            <c:extLst>
              <c:ext xmlns:c16="http://schemas.microsoft.com/office/drawing/2014/chart" uri="{C3380CC4-5D6E-409C-BE32-E72D297353CC}">
                <c16:uniqueId val="{00000008-0C2A-D14E-9843-C0F703ED5AC9}"/>
              </c:ext>
            </c:extLst>
          </c:dPt>
          <c:dPt>
            <c:idx val="10"/>
            <c:marker>
              <c:symbol val="circle"/>
              <c:size val="5"/>
              <c:spPr>
                <a:solidFill>
                  <a:schemeClr val="accent6"/>
                </a:solidFill>
                <a:ln w="9525">
                  <a:solidFill>
                    <a:schemeClr val="accent1"/>
                  </a:solidFill>
                </a:ln>
                <a:effectLst/>
              </c:spPr>
            </c:marker>
            <c:bubble3D val="0"/>
            <c:extLst>
              <c:ext xmlns:c16="http://schemas.microsoft.com/office/drawing/2014/chart" uri="{C3380CC4-5D6E-409C-BE32-E72D297353CC}">
                <c16:uniqueId val="{0000000C-0C2A-D14E-9843-C0F703ED5AC9}"/>
              </c:ext>
            </c:extLst>
          </c:dPt>
          <c:dPt>
            <c:idx val="11"/>
            <c:marker>
              <c:symbol val="circle"/>
              <c:size val="5"/>
              <c:spPr>
                <a:solidFill>
                  <a:schemeClr val="accent4"/>
                </a:solidFill>
                <a:ln w="9525">
                  <a:solidFill>
                    <a:schemeClr val="accent4"/>
                  </a:solidFill>
                </a:ln>
                <a:effectLst/>
              </c:spPr>
            </c:marker>
            <c:bubble3D val="0"/>
            <c:extLst>
              <c:ext xmlns:c16="http://schemas.microsoft.com/office/drawing/2014/chart" uri="{C3380CC4-5D6E-409C-BE32-E72D297353CC}">
                <c16:uniqueId val="{0000000D-0C2A-D14E-9843-C0F703ED5AC9}"/>
              </c:ext>
            </c:extLst>
          </c:dPt>
          <c:dPt>
            <c:idx val="12"/>
            <c:marker>
              <c:symbol val="circle"/>
              <c:size val="5"/>
              <c:spPr>
                <a:solidFill>
                  <a:schemeClr val="accent6"/>
                </a:solidFill>
                <a:ln w="9525">
                  <a:solidFill>
                    <a:schemeClr val="accent6"/>
                  </a:solidFill>
                </a:ln>
                <a:effectLst/>
              </c:spPr>
            </c:marker>
            <c:bubble3D val="0"/>
            <c:extLst>
              <c:ext xmlns:c16="http://schemas.microsoft.com/office/drawing/2014/chart" uri="{C3380CC4-5D6E-409C-BE32-E72D297353CC}">
                <c16:uniqueId val="{0000000A-2B4A-E643-8F66-BADCD8729772}"/>
              </c:ext>
            </c:extLst>
          </c:dPt>
          <c:dPt>
            <c:idx val="14"/>
            <c:marker>
              <c:symbol val="circle"/>
              <c:size val="5"/>
              <c:spPr>
                <a:solidFill>
                  <a:schemeClr val="accent1"/>
                </a:solidFill>
                <a:ln w="9525">
                  <a:solidFill>
                    <a:schemeClr val="accent1"/>
                  </a:solidFill>
                </a:ln>
                <a:effectLst/>
              </c:spPr>
            </c:marker>
            <c:bubble3D val="0"/>
            <c:extLst>
              <c:ext xmlns:c16="http://schemas.microsoft.com/office/drawing/2014/chart" uri="{C3380CC4-5D6E-409C-BE32-E72D297353CC}">
                <c16:uniqueId val="{0000000B-2B4A-E643-8F66-BADCD8729772}"/>
              </c:ext>
            </c:extLst>
          </c:dPt>
          <c:dPt>
            <c:idx val="15"/>
            <c:marker>
              <c:symbol val="circle"/>
              <c:size val="5"/>
              <c:spPr>
                <a:solidFill>
                  <a:schemeClr val="accent4"/>
                </a:solidFill>
                <a:ln w="9525">
                  <a:solidFill>
                    <a:schemeClr val="accent4"/>
                  </a:solidFill>
                </a:ln>
                <a:effectLst/>
              </c:spPr>
            </c:marker>
            <c:bubble3D val="0"/>
            <c:extLst>
              <c:ext xmlns:c16="http://schemas.microsoft.com/office/drawing/2014/chart" uri="{C3380CC4-5D6E-409C-BE32-E72D297353CC}">
                <c16:uniqueId val="{0000000C-2B4A-E643-8F66-BADCD8729772}"/>
              </c:ext>
            </c:extLst>
          </c:dPt>
          <c:dLbls>
            <c:dLbl>
              <c:idx val="0"/>
              <c:tx>
                <c:rich>
                  <a:bodyPr/>
                  <a:lstStyle/>
                  <a:p>
                    <a:fld id="{9EE972E5-6EFC-B047-943D-85DBDF7BC022}" type="CELLRANGE">
                      <a:rPr lang="en-US"/>
                      <a:pPr/>
                      <a:t>[CELLRANGE]</a:t>
                    </a:fld>
                    <a:endParaRPr lang="en-US"/>
                  </a:p>
                </c:rich>
              </c:tx>
              <c:dLblPos val="l"/>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0C2A-D14E-9843-C0F703ED5AC9}"/>
                </c:ext>
              </c:extLst>
            </c:dLbl>
            <c:dLbl>
              <c:idx val="1"/>
              <c:tx>
                <c:rich>
                  <a:bodyPr/>
                  <a:lstStyle/>
                  <a:p>
                    <a:fld id="{3FE1D81B-79A4-824D-9AD2-50AD04F72B3C}"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0C2A-D14E-9843-C0F703ED5AC9}"/>
                </c:ext>
              </c:extLst>
            </c:dLbl>
            <c:dLbl>
              <c:idx val="2"/>
              <c:tx>
                <c:rich>
                  <a:bodyPr/>
                  <a:lstStyle/>
                  <a:p>
                    <a:fld id="{34274DE0-FBE0-F041-9BE5-21830E4CE317}"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0C2A-D14E-9843-C0F703ED5AC9}"/>
                </c:ext>
              </c:extLst>
            </c:dLbl>
            <c:dLbl>
              <c:idx val="3"/>
              <c:tx>
                <c:rich>
                  <a:bodyPr/>
                  <a:lstStyle/>
                  <a:p>
                    <a:fld id="{8D4F71D8-CDA8-C34C-BA15-BB7074B81F7E}"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0C2A-D14E-9843-C0F703ED5AC9}"/>
                </c:ext>
              </c:extLst>
            </c:dLbl>
            <c:dLbl>
              <c:idx val="4"/>
              <c:layout>
                <c:manualLayout>
                  <c:x val="-4.2682000427463777E-2"/>
                  <c:y val="-4.1101697133440647E-2"/>
                </c:manualLayout>
              </c:layout>
              <c:tx>
                <c:rich>
                  <a:bodyPr/>
                  <a:lstStyle/>
                  <a:p>
                    <a:fld id="{795F97D0-4C25-164A-B397-6B44C3B0140D}"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0C2A-D14E-9843-C0F703ED5AC9}"/>
                </c:ext>
              </c:extLst>
            </c:dLbl>
            <c:dLbl>
              <c:idx val="5"/>
              <c:layout>
                <c:manualLayout>
                  <c:x val="-0.22084635129748012"/>
                  <c:y val="-4.1101697133440647E-2"/>
                </c:manualLayout>
              </c:layout>
              <c:tx>
                <c:rich>
                  <a:bodyPr/>
                  <a:lstStyle/>
                  <a:p>
                    <a:fld id="{E85DB33F-3E15-5A43-A718-14DBD3DEEDD3}"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0C2A-D14E-9843-C0F703ED5AC9}"/>
                </c:ext>
              </c:extLst>
            </c:dLbl>
            <c:dLbl>
              <c:idx val="6"/>
              <c:tx>
                <c:rich>
                  <a:bodyPr/>
                  <a:lstStyle/>
                  <a:p>
                    <a:fld id="{AC0A95AB-9120-634D-83C8-BE049BF4E23E}"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6-0C2A-D14E-9843-C0F703ED5AC9}"/>
                </c:ext>
              </c:extLst>
            </c:dLbl>
            <c:dLbl>
              <c:idx val="7"/>
              <c:tx>
                <c:rich>
                  <a:bodyPr/>
                  <a:lstStyle/>
                  <a:p>
                    <a:fld id="{2A441D74-16F9-574C-8DD6-8CAD67CBC1BB}"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0C2A-D14E-9843-C0F703ED5AC9}"/>
                </c:ext>
              </c:extLst>
            </c:dLbl>
            <c:dLbl>
              <c:idx val="8"/>
              <c:tx>
                <c:rich>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fld id="{835C93E9-2186-244B-9788-0FC9D11A583D}" type="CELLRANGE">
                      <a:rPr lang="en-US" sz="900"/>
                      <a:pPr>
                        <a:defRPr/>
                      </a:pPr>
                      <a:t>[CELLRANGE]</a:t>
                    </a:fld>
                    <a:r>
                      <a:rPr lang="en-US" sz="900"/>
                      <a:t> and </a:t>
                    </a:r>
                    <a:r>
                      <a:rPr lang="en-US" sz="900" b="0" i="0" u="none" strike="noStrike" kern="1200" baseline="0">
                        <a:solidFill>
                          <a:sysClr val="windowText" lastClr="000000">
                            <a:lumMod val="75000"/>
                            <a:lumOff val="25000"/>
                          </a:sysClr>
                        </a:solidFill>
                      </a:rPr>
                      <a:t>Solar Pro 2 (Dec. 2025)</a:t>
                    </a:r>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r"/>
              <c:showLegendKey val="0"/>
              <c:showVal val="0"/>
              <c:showCatName val="0"/>
              <c:showSerName val="0"/>
              <c:showPercent val="0"/>
              <c:showBubbleSize val="0"/>
              <c:extLst>
                <c:ext xmlns:c15="http://schemas.microsoft.com/office/drawing/2012/chart" uri="{CE6537A1-D6FC-4f65-9D91-7224C49458BB}">
                  <c15:layout>
                    <c:manualLayout>
                      <c:w val="0.26441601961575595"/>
                      <c:h val="4.6800871641695642E-2"/>
                    </c:manualLayout>
                  </c15:layout>
                  <c15:dlblFieldTable/>
                  <c15:showDataLabelsRange val="1"/>
                </c:ext>
                <c:ext xmlns:c16="http://schemas.microsoft.com/office/drawing/2014/chart" uri="{C3380CC4-5D6E-409C-BE32-E72D297353CC}">
                  <c16:uniqueId val="{00000008-0C2A-D14E-9843-C0F703ED5AC9}"/>
                </c:ext>
              </c:extLst>
            </c:dLbl>
            <c:dLbl>
              <c:idx val="9"/>
              <c:tx>
                <c:rich>
                  <a:bodyPr/>
                  <a:lstStyle/>
                  <a:p>
                    <a:fld id="{FA133E9B-6C42-404F-96EE-1961B786EA67}" type="CELLRANGE">
                      <a:rPr lang="en-US"/>
                      <a:pPr/>
                      <a:t>[CELLRANGE]</a:t>
                    </a:fld>
                    <a:endParaRPr lang="en-US"/>
                  </a:p>
                </c:rich>
              </c:tx>
              <c:dLblPos val="l"/>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0C2A-D14E-9843-C0F703ED5AC9}"/>
                </c:ext>
              </c:extLst>
            </c:dLbl>
            <c:dLbl>
              <c:idx val="10"/>
              <c:delete val="1"/>
              <c:extLst>
                <c:ext xmlns:c15="http://schemas.microsoft.com/office/drawing/2012/chart" uri="{CE6537A1-D6FC-4f65-9D91-7224C49458BB}"/>
                <c:ext xmlns:c16="http://schemas.microsoft.com/office/drawing/2014/chart" uri="{C3380CC4-5D6E-409C-BE32-E72D297353CC}">
                  <c16:uniqueId val="{0000000C-0C2A-D14E-9843-C0F703ED5AC9}"/>
                </c:ext>
              </c:extLst>
            </c:dLbl>
            <c:dLbl>
              <c:idx val="11"/>
              <c:tx>
                <c:rich>
                  <a:bodyPr/>
                  <a:lstStyle/>
                  <a:p>
                    <a:fld id="{1ABCEA4E-22D7-CF42-93BA-B10CA2F99F85}"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D-0C2A-D14E-9843-C0F703ED5AC9}"/>
                </c:ext>
              </c:extLst>
            </c:dLbl>
            <c:dLbl>
              <c:idx val="12"/>
              <c:tx>
                <c:rich>
                  <a:bodyPr/>
                  <a:lstStyle/>
                  <a:p>
                    <a:fld id="{70AB5F3C-B37E-A147-A8BA-F7DDEA2245A9}"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A-2B4A-E643-8F66-BADCD8729772}"/>
                </c:ext>
              </c:extLst>
            </c:dLbl>
            <c:dLbl>
              <c:idx val="13"/>
              <c:tx>
                <c:rich>
                  <a:bodyPr/>
                  <a:lstStyle/>
                  <a:p>
                    <a:fld id="{6CB7154F-185C-5241-947C-E76156F99987}"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9507-5247-A405-B74526EBC907}"/>
                </c:ext>
              </c:extLst>
            </c:dLbl>
            <c:dLbl>
              <c:idx val="14"/>
              <c:tx>
                <c:rich>
                  <a:bodyPr/>
                  <a:lstStyle/>
                  <a:p>
                    <a:fld id="{9FAF9477-288F-3C41-801C-E20C7538C177}"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2B4A-E643-8F66-BADCD8729772}"/>
                </c:ext>
              </c:extLst>
            </c:dLbl>
            <c:dLbl>
              <c:idx val="15"/>
              <c:tx>
                <c:rich>
                  <a:bodyPr/>
                  <a:lstStyle/>
                  <a:p>
                    <a:fld id="{88BA80E3-B9BC-9E40-B7D4-C5C3F9B9FC66}"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C-2B4A-E643-8F66-BADCD872977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'Figure 1'!$C$18:$C$33</c:f>
              <c:numCache>
                <c:formatCode>General</c:formatCode>
                <c:ptCount val="16"/>
                <c:pt idx="0">
                  <c:v>7</c:v>
                </c:pt>
                <c:pt idx="1">
                  <c:v>9</c:v>
                </c:pt>
                <c:pt idx="2">
                  <c:v>11</c:v>
                </c:pt>
                <c:pt idx="3">
                  <c:v>17</c:v>
                </c:pt>
                <c:pt idx="4">
                  <c:v>14</c:v>
                </c:pt>
                <c:pt idx="5">
                  <c:v>13</c:v>
                </c:pt>
                <c:pt idx="6">
                  <c:v>15</c:v>
                </c:pt>
                <c:pt idx="7">
                  <c:v>9</c:v>
                </c:pt>
                <c:pt idx="8">
                  <c:v>12</c:v>
                </c:pt>
                <c:pt idx="9">
                  <c:v>9</c:v>
                </c:pt>
                <c:pt idx="10">
                  <c:v>12</c:v>
                </c:pt>
                <c:pt idx="11">
                  <c:v>10</c:v>
                </c:pt>
                <c:pt idx="12">
                  <c:v>17</c:v>
                </c:pt>
                <c:pt idx="13">
                  <c:v>2</c:v>
                </c:pt>
                <c:pt idx="14">
                  <c:v>11</c:v>
                </c:pt>
                <c:pt idx="15">
                  <c:v>10</c:v>
                </c:pt>
              </c:numCache>
            </c:numRef>
          </c:xVal>
          <c:yVal>
            <c:numRef>
              <c:f>'Figure 1'!$D$18:$D$33</c:f>
              <c:numCache>
                <c:formatCode>General</c:formatCode>
                <c:ptCount val="16"/>
                <c:pt idx="0">
                  <c:v>11</c:v>
                </c:pt>
                <c:pt idx="1">
                  <c:v>6</c:v>
                </c:pt>
                <c:pt idx="2">
                  <c:v>7</c:v>
                </c:pt>
                <c:pt idx="3">
                  <c:v>11</c:v>
                </c:pt>
                <c:pt idx="4">
                  <c:v>11</c:v>
                </c:pt>
                <c:pt idx="5">
                  <c:v>11</c:v>
                </c:pt>
                <c:pt idx="6">
                  <c:v>11</c:v>
                </c:pt>
                <c:pt idx="7">
                  <c:v>11</c:v>
                </c:pt>
                <c:pt idx="8">
                  <c:v>8</c:v>
                </c:pt>
                <c:pt idx="9">
                  <c:v>9</c:v>
                </c:pt>
                <c:pt idx="10">
                  <c:v>8</c:v>
                </c:pt>
                <c:pt idx="11">
                  <c:v>9</c:v>
                </c:pt>
                <c:pt idx="12">
                  <c:v>5</c:v>
                </c:pt>
                <c:pt idx="13">
                  <c:v>6</c:v>
                </c:pt>
                <c:pt idx="14">
                  <c:v>9</c:v>
                </c:pt>
                <c:pt idx="15">
                  <c:v>7</c:v>
                </c:pt>
              </c:numCache>
            </c:numRef>
          </c:yVal>
          <c:smooth val="0"/>
          <c:extLst>
            <c:ext xmlns:c15="http://schemas.microsoft.com/office/drawing/2012/chart" uri="{02D57815-91ED-43cb-92C2-25804820EDAC}">
              <c15:datalabelsRange>
                <c15:f>'Figure 1'!$B$18:$B$33</c15:f>
                <c15:dlblRangeCache>
                  <c:ptCount val="16"/>
                  <c:pt idx="0">
                    <c:v>ChatGPT (Feb. 2024)</c:v>
                  </c:pt>
                  <c:pt idx="1">
                    <c:v>ChatGPT (Aug. 2024)</c:v>
                  </c:pt>
                  <c:pt idx="2">
                    <c:v>ChatGPT (Dec. 2025)</c:v>
                  </c:pt>
                  <c:pt idx="3">
                    <c:v>ChatGPT (Jun. 2026)</c:v>
                  </c:pt>
                  <c:pt idx="4">
                    <c:v>Claude-2 (Feb. 2024)</c:v>
                  </c:pt>
                  <c:pt idx="5">
                    <c:v>Claude 3.5 Sonnet (Aug. 2024)</c:v>
                  </c:pt>
                  <c:pt idx="6">
                    <c:v>Claude 4.5 Sonnet (Dec. 2025)</c:v>
                  </c:pt>
                  <c:pt idx="7">
                    <c:v>Claude 4.6 Sonnet (Jun. 2026)</c:v>
                  </c:pt>
                  <c:pt idx="8">
                    <c:v>Solar (Feb. 2024)</c:v>
                  </c:pt>
                  <c:pt idx="9">
                    <c:v>Solar (Aug. 2024)</c:v>
                  </c:pt>
                  <c:pt idx="10">
                    <c:v>Solar Pro 2 (Dec. 2025)</c:v>
                  </c:pt>
                  <c:pt idx="11">
                    <c:v>Solar Pro 3 (Jun. 2026)</c:v>
                  </c:pt>
                  <c:pt idx="12">
                    <c:v>Coral (Feb. 2024)</c:v>
                  </c:pt>
                  <c:pt idx="13">
                    <c:v>Coral (Aug. 2024)</c:v>
                  </c:pt>
                  <c:pt idx="14">
                    <c:v>Cohere (Dec. 2025)</c:v>
                  </c:pt>
                  <c:pt idx="15">
                    <c:v>Cohere (Jun. 2026)</c:v>
                  </c:pt>
                </c15:dlblRangeCache>
              </c15:datalabelsRange>
            </c:ext>
            <c:ext xmlns:c16="http://schemas.microsoft.com/office/drawing/2014/chart" uri="{C3380CC4-5D6E-409C-BE32-E72D297353CC}">
              <c16:uniqueId val="{0000000A-0C2A-D14E-9843-C0F703ED5AC9}"/>
            </c:ext>
          </c:extLst>
        </c:ser>
        <c:dLbls>
          <c:showLegendKey val="0"/>
          <c:showVal val="0"/>
          <c:showCatName val="0"/>
          <c:showSerName val="0"/>
          <c:showPercent val="0"/>
          <c:showBubbleSize val="0"/>
        </c:dLbls>
        <c:axId val="858625312"/>
        <c:axId val="858627024"/>
      </c:scatterChart>
      <c:valAx>
        <c:axId val="858625312"/>
        <c:scaling>
          <c:orientation val="minMax"/>
          <c:max val="36"/>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600" b="1"/>
                  <a:t>Higher Scores Support</a:t>
                </a:r>
                <a:r>
                  <a:rPr lang="en-US" sz="1600" b="1" baseline="0"/>
                  <a:t> more Conservative Policies on Crime</a:t>
                </a:r>
              </a:p>
              <a:p>
                <a:pPr>
                  <a:defRPr/>
                </a:pPr>
                <a:r>
                  <a:rPr lang="en-US" sz="1100" b="1" baseline="0"/>
                  <a:t>Gemini and Gemini Advanced can't be included because </a:t>
                </a:r>
              </a:p>
              <a:p>
                <a:pPr>
                  <a:defRPr/>
                </a:pPr>
                <a:r>
                  <a:rPr lang="en-US" sz="1100" b="1" baseline="0"/>
                  <a:t>they only answered two questions regarding crime in 2024.</a:t>
                </a:r>
                <a:endParaRPr lang="en-US" sz="1100" b="1"/>
              </a:p>
            </c:rich>
          </c:tx>
          <c:layout>
            <c:manualLayout>
              <c:xMode val="edge"/>
              <c:yMode val="edge"/>
              <c:x val="0.2645672572178478"/>
              <c:y val="0.9241791338582676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crossAx val="858627024"/>
        <c:crosses val="autoZero"/>
        <c:crossBetween val="midCat"/>
      </c:valAx>
      <c:valAx>
        <c:axId val="858627024"/>
        <c:scaling>
          <c:orientation val="minMax"/>
          <c:max val="28"/>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600" b="1" i="0" u="none" strike="noStrike" kern="1200" baseline="0">
                    <a:solidFill>
                      <a:sysClr val="windowText" lastClr="000000">
                        <a:lumMod val="65000"/>
                        <a:lumOff val="35000"/>
                      </a:sysClr>
                    </a:solidFill>
                  </a:rPr>
                  <a:t>Higher Scores Support more Conservative Policies on Gun Control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crossAx val="85862531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1" l="0.75" r="0.75" t="1" header="0.5" footer="0.5"/>
    <c:pageSetup/>
  </c:printSettings>
  <c:userShapes r:id="rId3"/>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rgbClr val="FF0000"/>
                </a:solidFill>
                <a:latin typeface="+mn-lt"/>
                <a:ea typeface="+mn-ea"/>
                <a:cs typeface="+mn-cs"/>
              </a:defRPr>
            </a:pPr>
            <a:r>
              <a:rPr lang="en-US" sz="2400" b="1">
                <a:solidFill>
                  <a:srgbClr val="FF0000"/>
                </a:solidFill>
              </a:rPr>
              <a:t>The Change in Artificial</a:t>
            </a:r>
            <a:r>
              <a:rPr lang="en-US" sz="2400" b="1" baseline="0">
                <a:solidFill>
                  <a:srgbClr val="FF0000"/>
                </a:solidFill>
              </a:rPr>
              <a:t> Intelligence Chatbots Views on Crime and Gun Control</a:t>
            </a:r>
          </a:p>
          <a:p>
            <a:pPr>
              <a:defRPr>
                <a:solidFill>
                  <a:srgbClr val="FF0000"/>
                </a:solidFill>
              </a:defRPr>
            </a:pPr>
            <a:r>
              <a:rPr lang="en-US" sz="1300" b="1" i="0" u="none" strike="noStrike" kern="1200" spc="0" baseline="0">
                <a:solidFill>
                  <a:srgbClr val="FF0000"/>
                </a:solidFill>
              </a:rPr>
              <a:t>(There were 9 crime questions with total scores ranging from 0 to 36, and 7 gun control questions with total scores ranging from 0 to 28, February 2024, August 2024, December 202</a:t>
            </a:r>
          </a:p>
        </c:rich>
      </c:tx>
      <c:layout>
        <c:manualLayout>
          <c:xMode val="edge"/>
          <c:yMode val="edge"/>
          <c:x val="0.11011669262510272"/>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rgbClr val="FF0000"/>
              </a:solidFill>
              <a:latin typeface="+mn-lt"/>
              <a:ea typeface="+mn-ea"/>
              <a:cs typeface="+mn-cs"/>
            </a:defRPr>
          </a:pPr>
          <a:endParaRPr lang="en-US"/>
        </a:p>
      </c:txPr>
    </c:title>
    <c:autoTitleDeleted val="0"/>
    <c:plotArea>
      <c:layout>
        <c:manualLayout>
          <c:layoutTarget val="inner"/>
          <c:xMode val="edge"/>
          <c:yMode val="edge"/>
          <c:x val="0.13422842940381027"/>
          <c:y val="0.16525778331337673"/>
          <c:w val="0.83088259071694981"/>
          <c:h val="0.71792347251843491"/>
        </c:manualLayout>
      </c:layout>
      <c:scatterChart>
        <c:scatterStyle val="lineMarker"/>
        <c:varyColors val="0"/>
        <c:ser>
          <c:idx val="0"/>
          <c:order val="0"/>
          <c:spPr>
            <a:ln w="25400" cap="rnd">
              <a:noFill/>
              <a:round/>
            </a:ln>
            <a:effectLst/>
          </c:spPr>
          <c:marker>
            <c:symbol val="circle"/>
            <c:size val="5"/>
            <c:spPr>
              <a:solidFill>
                <a:srgbClr val="FF0000"/>
              </a:solidFill>
              <a:ln w="9525">
                <a:solidFill>
                  <a:srgbClr val="FF0000"/>
                </a:solidFill>
              </a:ln>
              <a:effectLst/>
            </c:spPr>
          </c:marker>
          <c:dPt>
            <c:idx val="0"/>
            <c:marker>
              <c:symbol val="circle"/>
              <c:size val="5"/>
              <c:spPr>
                <a:solidFill>
                  <a:schemeClr val="accent6"/>
                </a:solidFill>
                <a:ln w="9525">
                  <a:solidFill>
                    <a:schemeClr val="accent6"/>
                  </a:solidFill>
                </a:ln>
                <a:effectLst/>
              </c:spPr>
            </c:marker>
            <c:bubble3D val="0"/>
            <c:extLst>
              <c:ext xmlns:c16="http://schemas.microsoft.com/office/drawing/2014/chart" uri="{C3380CC4-5D6E-409C-BE32-E72D297353CC}">
                <c16:uniqueId val="{00000000-D49E-1542-A861-0B2419D73F70}"/>
              </c:ext>
            </c:extLst>
          </c:dPt>
          <c:dPt>
            <c:idx val="1"/>
            <c:marker>
              <c:symbol val="circle"/>
              <c:size val="5"/>
              <c:spPr>
                <a:solidFill>
                  <a:srgbClr val="FF0000"/>
                </a:solidFill>
                <a:ln w="9525">
                  <a:solidFill>
                    <a:srgbClr val="FF0000"/>
                  </a:solidFill>
                </a:ln>
                <a:effectLst/>
              </c:spPr>
            </c:marker>
            <c:bubble3D val="0"/>
            <c:spPr>
              <a:ln w="25400" cap="rnd">
                <a:noFill/>
                <a:round/>
              </a:ln>
              <a:effectLst/>
            </c:spPr>
            <c:extLst>
              <c:ext xmlns:c16="http://schemas.microsoft.com/office/drawing/2014/chart" uri="{C3380CC4-5D6E-409C-BE32-E72D297353CC}">
                <c16:uniqueId val="{00000002-D49E-1542-A861-0B2419D73F70}"/>
              </c:ext>
            </c:extLst>
          </c:dPt>
          <c:dPt>
            <c:idx val="2"/>
            <c:marker>
              <c:symbol val="circle"/>
              <c:size val="5"/>
              <c:spPr>
                <a:solidFill>
                  <a:schemeClr val="accent1"/>
                </a:solidFill>
                <a:ln w="9525">
                  <a:solidFill>
                    <a:schemeClr val="accent1"/>
                  </a:solidFill>
                </a:ln>
                <a:effectLst/>
              </c:spPr>
            </c:marker>
            <c:bubble3D val="0"/>
            <c:extLst>
              <c:ext xmlns:c16="http://schemas.microsoft.com/office/drawing/2014/chart" uri="{C3380CC4-5D6E-409C-BE32-E72D297353CC}">
                <c16:uniqueId val="{00000003-D49E-1542-A861-0B2419D73F70}"/>
              </c:ext>
            </c:extLst>
          </c:dPt>
          <c:dPt>
            <c:idx val="3"/>
            <c:marker>
              <c:symbol val="circle"/>
              <c:size val="5"/>
              <c:spPr>
                <a:solidFill>
                  <a:schemeClr val="accent4"/>
                </a:solidFill>
                <a:ln w="9525">
                  <a:solidFill>
                    <a:schemeClr val="accent4"/>
                  </a:solidFill>
                </a:ln>
                <a:effectLst/>
              </c:spPr>
            </c:marker>
            <c:bubble3D val="0"/>
            <c:extLst>
              <c:ext xmlns:c16="http://schemas.microsoft.com/office/drawing/2014/chart" uri="{C3380CC4-5D6E-409C-BE32-E72D297353CC}">
                <c16:uniqueId val="{0000000A-D49E-1542-A861-0B2419D73F70}"/>
              </c:ext>
            </c:extLst>
          </c:dPt>
          <c:dPt>
            <c:idx val="4"/>
            <c:marker>
              <c:symbol val="circle"/>
              <c:size val="5"/>
              <c:spPr>
                <a:solidFill>
                  <a:schemeClr val="accent6"/>
                </a:solidFill>
                <a:ln w="9525">
                  <a:solidFill>
                    <a:schemeClr val="accent6"/>
                  </a:solidFill>
                </a:ln>
                <a:effectLst/>
              </c:spPr>
            </c:marker>
            <c:bubble3D val="0"/>
            <c:extLst>
              <c:ext xmlns:c16="http://schemas.microsoft.com/office/drawing/2014/chart" uri="{C3380CC4-5D6E-409C-BE32-E72D297353CC}">
                <c16:uniqueId val="{00000004-D49E-1542-A861-0B2419D73F70}"/>
              </c:ext>
            </c:extLst>
          </c:dPt>
          <c:dPt>
            <c:idx val="6"/>
            <c:marker>
              <c:symbol val="circle"/>
              <c:size val="5"/>
              <c:spPr>
                <a:solidFill>
                  <a:schemeClr val="accent1"/>
                </a:solidFill>
                <a:ln w="9525">
                  <a:solidFill>
                    <a:schemeClr val="accent1"/>
                  </a:solidFill>
                </a:ln>
                <a:effectLst/>
              </c:spPr>
            </c:marker>
            <c:bubble3D val="0"/>
            <c:extLst>
              <c:ext xmlns:c16="http://schemas.microsoft.com/office/drawing/2014/chart" uri="{C3380CC4-5D6E-409C-BE32-E72D297353CC}">
                <c16:uniqueId val="{00000005-D49E-1542-A861-0B2419D73F70}"/>
              </c:ext>
            </c:extLst>
          </c:dPt>
          <c:dPt>
            <c:idx val="7"/>
            <c:marker>
              <c:symbol val="circle"/>
              <c:size val="5"/>
              <c:spPr>
                <a:solidFill>
                  <a:schemeClr val="accent4"/>
                </a:solidFill>
                <a:ln w="9525">
                  <a:solidFill>
                    <a:schemeClr val="accent4"/>
                  </a:solidFill>
                </a:ln>
                <a:effectLst/>
              </c:spPr>
            </c:marker>
            <c:bubble3D val="0"/>
            <c:extLst>
              <c:ext xmlns:c16="http://schemas.microsoft.com/office/drawing/2014/chart" uri="{C3380CC4-5D6E-409C-BE32-E72D297353CC}">
                <c16:uniqueId val="{0000000C-D49E-1542-A861-0B2419D73F70}"/>
              </c:ext>
            </c:extLst>
          </c:dPt>
          <c:dPt>
            <c:idx val="8"/>
            <c:marker>
              <c:symbol val="circle"/>
              <c:size val="5"/>
              <c:spPr>
                <a:solidFill>
                  <a:schemeClr val="accent6"/>
                </a:solidFill>
                <a:ln w="9525">
                  <a:solidFill>
                    <a:schemeClr val="accent6"/>
                  </a:solidFill>
                </a:ln>
                <a:effectLst/>
              </c:spPr>
            </c:marker>
            <c:bubble3D val="0"/>
            <c:extLst>
              <c:ext xmlns:c16="http://schemas.microsoft.com/office/drawing/2014/chart" uri="{C3380CC4-5D6E-409C-BE32-E72D297353CC}">
                <c16:uniqueId val="{00000006-D49E-1542-A861-0B2419D73F70}"/>
              </c:ext>
            </c:extLst>
          </c:dPt>
          <c:dPt>
            <c:idx val="10"/>
            <c:marker>
              <c:symbol val="circle"/>
              <c:size val="5"/>
              <c:spPr>
                <a:solidFill>
                  <a:schemeClr val="accent1"/>
                </a:solidFill>
                <a:ln w="9525">
                  <a:solidFill>
                    <a:schemeClr val="accent1"/>
                  </a:solidFill>
                </a:ln>
                <a:effectLst/>
              </c:spPr>
            </c:marker>
            <c:bubble3D val="0"/>
            <c:extLst>
              <c:ext xmlns:c16="http://schemas.microsoft.com/office/drawing/2014/chart" uri="{C3380CC4-5D6E-409C-BE32-E72D297353CC}">
                <c16:uniqueId val="{00000007-D49E-1542-A861-0B2419D73F70}"/>
              </c:ext>
            </c:extLst>
          </c:dPt>
          <c:dPt>
            <c:idx val="11"/>
            <c:marker>
              <c:symbol val="circle"/>
              <c:size val="5"/>
              <c:spPr>
                <a:solidFill>
                  <a:schemeClr val="accent4"/>
                </a:solidFill>
                <a:ln w="9525">
                  <a:solidFill>
                    <a:schemeClr val="accent4"/>
                  </a:solidFill>
                </a:ln>
                <a:effectLst/>
              </c:spPr>
            </c:marker>
            <c:bubble3D val="0"/>
            <c:extLst>
              <c:ext xmlns:c16="http://schemas.microsoft.com/office/drawing/2014/chart" uri="{C3380CC4-5D6E-409C-BE32-E72D297353CC}">
                <c16:uniqueId val="{0000000E-D49E-1542-A861-0B2419D73F70}"/>
              </c:ext>
            </c:extLst>
          </c:dPt>
          <c:dPt>
            <c:idx val="12"/>
            <c:marker>
              <c:symbol val="circle"/>
              <c:size val="5"/>
              <c:spPr>
                <a:solidFill>
                  <a:schemeClr val="accent6"/>
                </a:solidFill>
                <a:ln w="9525">
                  <a:solidFill>
                    <a:schemeClr val="accent6"/>
                  </a:solidFill>
                </a:ln>
                <a:effectLst/>
              </c:spPr>
            </c:marker>
            <c:bubble3D val="0"/>
            <c:extLst>
              <c:ext xmlns:c16="http://schemas.microsoft.com/office/drawing/2014/chart" uri="{C3380CC4-5D6E-409C-BE32-E72D297353CC}">
                <c16:uniqueId val="{00000008-D49E-1542-A861-0B2419D73F70}"/>
              </c:ext>
            </c:extLst>
          </c:dPt>
          <c:dPt>
            <c:idx val="14"/>
            <c:marker>
              <c:symbol val="circle"/>
              <c:size val="5"/>
              <c:spPr>
                <a:solidFill>
                  <a:schemeClr val="accent1"/>
                </a:solidFill>
                <a:ln w="9525">
                  <a:solidFill>
                    <a:schemeClr val="accent1"/>
                  </a:solidFill>
                </a:ln>
                <a:effectLst/>
              </c:spPr>
            </c:marker>
            <c:bubble3D val="0"/>
            <c:extLst>
              <c:ext xmlns:c16="http://schemas.microsoft.com/office/drawing/2014/chart" uri="{C3380CC4-5D6E-409C-BE32-E72D297353CC}">
                <c16:uniqueId val="{00000009-D49E-1542-A861-0B2419D73F70}"/>
              </c:ext>
            </c:extLst>
          </c:dPt>
          <c:dPt>
            <c:idx val="15"/>
            <c:marker>
              <c:symbol val="circle"/>
              <c:size val="5"/>
              <c:spPr>
                <a:solidFill>
                  <a:schemeClr val="accent4"/>
                </a:solidFill>
                <a:ln w="9525">
                  <a:solidFill>
                    <a:schemeClr val="accent4"/>
                  </a:solidFill>
                </a:ln>
                <a:effectLst/>
              </c:spPr>
            </c:marker>
            <c:bubble3D val="0"/>
            <c:extLst>
              <c:ext xmlns:c16="http://schemas.microsoft.com/office/drawing/2014/chart" uri="{C3380CC4-5D6E-409C-BE32-E72D297353CC}">
                <c16:uniqueId val="{00000011-D49E-1542-A861-0B2419D73F70}"/>
              </c:ext>
            </c:extLst>
          </c:dPt>
          <c:dLbls>
            <c:dLbl>
              <c:idx val="0"/>
              <c:layout>
                <c:manualLayout>
                  <c:x val="6.22924835657591E-3"/>
                  <c:y val="2.7993044720266549E-2"/>
                </c:manualLayout>
              </c:layout>
              <c:tx>
                <c:rich>
                  <a:bodyPr/>
                  <a:lstStyle/>
                  <a:p>
                    <a:fld id="{0ED4CA04-A382-1F47-B583-A73AB71A8A8C}"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D49E-1542-A861-0B2419D73F70}"/>
                </c:ext>
              </c:extLst>
            </c:dLbl>
            <c:dLbl>
              <c:idx val="1"/>
              <c:tx>
                <c:rich>
                  <a:bodyPr/>
                  <a:lstStyle/>
                  <a:p>
                    <a:fld id="{6B54E4A4-75CC-C94B-8DA2-483FC8802823}"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D49E-1542-A861-0B2419D73F70}"/>
                </c:ext>
              </c:extLst>
            </c:dLbl>
            <c:dLbl>
              <c:idx val="2"/>
              <c:tx>
                <c:rich>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fld id="{48343D34-1FFF-BD41-AC04-0A399402627B}" type="CELLRANGE">
                      <a:rPr lang="en-US"/>
                      <a:pPr>
                        <a:defRPr/>
                      </a:pPr>
                      <a:t>[CELLRANGE]</a:t>
                    </a:fld>
                    <a:endParaRPr lang="en-US"/>
                  </a:p>
                </c:rich>
              </c:tx>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l"/>
              <c:showLegendKey val="0"/>
              <c:showVal val="0"/>
              <c:showCatName val="0"/>
              <c:showSerName val="0"/>
              <c:showPercent val="0"/>
              <c:showBubbleSize val="0"/>
              <c:extLst>
                <c:ext xmlns:c15="http://schemas.microsoft.com/office/drawing/2012/chart" uri="{CE6537A1-D6FC-4f65-9D91-7224C49458BB}">
                  <c15:layout>
                    <c:manualLayout>
                      <c:w val="0.11234944882979925"/>
                      <c:h val="4.8059647812006057E-2"/>
                    </c:manualLayout>
                  </c15:layout>
                  <c15:dlblFieldTable/>
                  <c15:showDataLabelsRange val="1"/>
                </c:ext>
                <c:ext xmlns:c16="http://schemas.microsoft.com/office/drawing/2014/chart" uri="{C3380CC4-5D6E-409C-BE32-E72D297353CC}">
                  <c16:uniqueId val="{00000003-D49E-1542-A861-0B2419D73F70}"/>
                </c:ext>
              </c:extLst>
            </c:dLbl>
            <c:dLbl>
              <c:idx val="3"/>
              <c:tx>
                <c:rich>
                  <a:bodyPr/>
                  <a:lstStyle/>
                  <a:p>
                    <a:fld id="{B4FB806C-C149-2246-8E10-6473F0D694C9}" type="CELLRANGE">
                      <a:rPr lang="en-US"/>
                      <a:pPr/>
                      <a:t>[CELLRANGE]</a:t>
                    </a:fld>
                    <a:endParaRPr lang="en-US"/>
                  </a:p>
                </c:rich>
              </c:tx>
              <c:dLblPos val="l"/>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A-D49E-1542-A861-0B2419D73F70}"/>
                </c:ext>
              </c:extLst>
            </c:dLbl>
            <c:dLbl>
              <c:idx val="4"/>
              <c:tx>
                <c:rich>
                  <a:bodyPr/>
                  <a:lstStyle/>
                  <a:p>
                    <a:fld id="{AB1C55E1-03C6-E443-91EE-979152C74AE3}" type="CELLRANGE">
                      <a:rPr lang="en-US"/>
                      <a:pPr/>
                      <a:t>[CELLRANGE]</a:t>
                    </a:fld>
                    <a:endParaRPr lang="en-US"/>
                  </a:p>
                </c:rich>
              </c:tx>
              <c:dLblPos val="l"/>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D49E-1542-A861-0B2419D73F70}"/>
                </c:ext>
              </c:extLst>
            </c:dLbl>
            <c:dLbl>
              <c:idx val="5"/>
              <c:tx>
                <c:rich>
                  <a:bodyPr/>
                  <a:lstStyle/>
                  <a:p>
                    <a:fld id="{D025C62B-9775-DB4D-8CA5-70547FA7E0EB}"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B-D49E-1542-A861-0B2419D73F70}"/>
                </c:ext>
              </c:extLst>
            </c:dLbl>
            <c:dLbl>
              <c:idx val="6"/>
              <c:layout>
                <c:manualLayout>
                  <c:x val="7.7865604457197733E-3"/>
                  <c:y val="-3.499130590033319E-2"/>
                </c:manualLayout>
              </c:layout>
              <c:tx>
                <c:rich>
                  <a:bodyPr/>
                  <a:lstStyle/>
                  <a:p>
                    <a:fld id="{C58114DC-464E-8240-8316-8B94DFA0709F}"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D49E-1542-A861-0B2419D73F70}"/>
                </c:ext>
              </c:extLst>
            </c:dLbl>
            <c:dLbl>
              <c:idx val="7"/>
              <c:tx>
                <c:rich>
                  <a:bodyPr/>
                  <a:lstStyle/>
                  <a:p>
                    <a:fld id="{2381C048-451B-6042-81D4-2CC364CE0A80}"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C-D49E-1542-A861-0B2419D73F70}"/>
                </c:ext>
              </c:extLst>
            </c:dLbl>
            <c:dLbl>
              <c:idx val="8"/>
              <c:tx>
                <c:rich>
                  <a:bodyPr/>
                  <a:lstStyle/>
                  <a:p>
                    <a:fld id="{5C7F3F8B-8CB0-734B-983C-2A7F6B543959}"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D49E-1542-A861-0B2419D73F70}"/>
                </c:ext>
              </c:extLst>
            </c:dLbl>
            <c:dLbl>
              <c:idx val="9"/>
              <c:tx>
                <c:rich>
                  <a:bodyPr/>
                  <a:lstStyle/>
                  <a:p>
                    <a:fld id="{4A1CEA87-CDB6-604B-870D-8DCEA02E7C53}"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D-D49E-1542-A861-0B2419D73F70}"/>
                </c:ext>
              </c:extLst>
            </c:dLbl>
            <c:dLbl>
              <c:idx val="10"/>
              <c:tx>
                <c:rich>
                  <a:bodyPr/>
                  <a:lstStyle/>
                  <a:p>
                    <a:fld id="{3A900C82-143D-1442-95DA-B586B16DC73D}" type="CELLRANGE">
                      <a:rPr lang="en-US"/>
                      <a:pPr/>
                      <a:t>[CELLRANGE]</a:t>
                    </a:fld>
                    <a:endParaRPr lang="en-US"/>
                  </a:p>
                </c:rich>
              </c:tx>
              <c:dLblPos val="l"/>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7-D49E-1542-A861-0B2419D73F70}"/>
                </c:ext>
              </c:extLst>
            </c:dLbl>
            <c:dLbl>
              <c:idx val="11"/>
              <c:tx>
                <c:rich>
                  <a:bodyPr/>
                  <a:lstStyle/>
                  <a:p>
                    <a:fld id="{9AE1FD0E-A89F-5246-85FA-569C88D9478B}" type="CELLRANGE">
                      <a:rPr lang="en-US"/>
                      <a:pPr/>
                      <a:t>[CELLRANGE]</a:t>
                    </a:fld>
                    <a:endParaRPr lang="en-US"/>
                  </a:p>
                </c:rich>
              </c:tx>
              <c:dLblPos val="l"/>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E-D49E-1542-A861-0B2419D73F70}"/>
                </c:ext>
              </c:extLst>
            </c:dLbl>
            <c:dLbl>
              <c:idx val="12"/>
              <c:tx>
                <c:rich>
                  <a:bodyPr/>
                  <a:lstStyle/>
                  <a:p>
                    <a:fld id="{DB1B7E51-D96D-C449-A6B9-CADA56414BD2}" type="CELLRANGE">
                      <a:rPr lang="en-US"/>
                      <a:pPr/>
                      <a:t>[CELLRANGE]</a:t>
                    </a:fld>
                    <a:endParaRPr lang="en-US"/>
                  </a:p>
                </c:rich>
              </c:tx>
              <c:dLblPos val="l"/>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8-D49E-1542-A861-0B2419D73F70}"/>
                </c:ext>
              </c:extLst>
            </c:dLbl>
            <c:dLbl>
              <c:idx val="13"/>
              <c:layout>
                <c:manualLayout>
                  <c:x val="2.3424760829103886E-2"/>
                  <c:y val="2.4947456856163456E-2"/>
                </c:manualLayout>
              </c:layout>
              <c:tx>
                <c:rich>
                  <a:bodyPr/>
                  <a:lstStyle/>
                  <a:p>
                    <a:fld id="{80A118E0-DEA8-9749-B04E-7D2A952B7FFD}"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F-D49E-1542-A861-0B2419D73F70}"/>
                </c:ext>
              </c:extLst>
            </c:dLbl>
            <c:dLbl>
              <c:idx val="14"/>
              <c:tx>
                <c:rich>
                  <a:bodyPr/>
                  <a:lstStyle/>
                  <a:p>
                    <a:fld id="{D81422E6-FFDE-5D4D-AEC2-50CBF80BF802}"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9-D49E-1542-A861-0B2419D73F70}"/>
                </c:ext>
              </c:extLst>
            </c:dLbl>
            <c:dLbl>
              <c:idx val="15"/>
              <c:tx>
                <c:rich>
                  <a:bodyPr/>
                  <a:lstStyle/>
                  <a:p>
                    <a:fld id="{D79F65E7-4BB3-FB4E-8554-53F4428E48B8}"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1-D49E-1542-A861-0B2419D73F7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n-US"/>
              </a:p>
            </c:txPr>
            <c:dLblPos val="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'Figure 1'!$C$68:$C$83</c:f>
              <c:numCache>
                <c:formatCode>General</c:formatCode>
                <c:ptCount val="16"/>
                <c:pt idx="0">
                  <c:v>18</c:v>
                </c:pt>
                <c:pt idx="1">
                  <c:v>13</c:v>
                </c:pt>
                <c:pt idx="2">
                  <c:v>7</c:v>
                </c:pt>
                <c:pt idx="3">
                  <c:v>9</c:v>
                </c:pt>
                <c:pt idx="4">
                  <c:v>10</c:v>
                </c:pt>
                <c:pt idx="5">
                  <c:v>14</c:v>
                </c:pt>
                <c:pt idx="6">
                  <c:v>18</c:v>
                </c:pt>
                <c:pt idx="7">
                  <c:v>10</c:v>
                </c:pt>
                <c:pt idx="8">
                  <c:v>23</c:v>
                </c:pt>
                <c:pt idx="9">
                  <c:v>11</c:v>
                </c:pt>
                <c:pt idx="10">
                  <c:v>7</c:v>
                </c:pt>
                <c:pt idx="11">
                  <c:v>15</c:v>
                </c:pt>
                <c:pt idx="12">
                  <c:v>8</c:v>
                </c:pt>
                <c:pt idx="13">
                  <c:v>11</c:v>
                </c:pt>
                <c:pt idx="14">
                  <c:v>9</c:v>
                </c:pt>
                <c:pt idx="15">
                  <c:v>9</c:v>
                </c:pt>
              </c:numCache>
            </c:numRef>
          </c:xVal>
          <c:yVal>
            <c:numRef>
              <c:f>'Figure 1'!$D$68:$D$83</c:f>
              <c:numCache>
                <c:formatCode>General</c:formatCode>
                <c:ptCount val="16"/>
                <c:pt idx="0">
                  <c:v>14</c:v>
                </c:pt>
                <c:pt idx="1">
                  <c:v>9</c:v>
                </c:pt>
                <c:pt idx="2">
                  <c:v>4</c:v>
                </c:pt>
                <c:pt idx="3">
                  <c:v>7</c:v>
                </c:pt>
                <c:pt idx="4">
                  <c:v>10</c:v>
                </c:pt>
                <c:pt idx="5">
                  <c:v>10</c:v>
                </c:pt>
                <c:pt idx="6">
                  <c:v>15</c:v>
                </c:pt>
                <c:pt idx="7">
                  <c:v>6</c:v>
                </c:pt>
                <c:pt idx="8">
                  <c:v>9</c:v>
                </c:pt>
                <c:pt idx="9">
                  <c:v>11</c:v>
                </c:pt>
                <c:pt idx="10">
                  <c:v>11</c:v>
                </c:pt>
                <c:pt idx="11">
                  <c:v>13</c:v>
                </c:pt>
                <c:pt idx="12">
                  <c:v>9</c:v>
                </c:pt>
                <c:pt idx="13">
                  <c:v>9</c:v>
                </c:pt>
                <c:pt idx="14">
                  <c:v>9</c:v>
                </c:pt>
                <c:pt idx="15">
                  <c:v>4</c:v>
                </c:pt>
              </c:numCache>
            </c:numRef>
          </c:yVal>
          <c:smooth val="0"/>
          <c:extLst>
            <c:ext xmlns:c15="http://schemas.microsoft.com/office/drawing/2012/chart" uri="{02D57815-91ED-43cb-92C2-25804820EDAC}">
              <c15:datalabelsRange>
                <c15:f>'Figure 1'!$B$68:$B$83</c15:f>
                <c15:dlblRangeCache>
                  <c:ptCount val="16"/>
                  <c:pt idx="0">
                    <c:v>Mistral (Feb. 2024)</c:v>
                  </c:pt>
                  <c:pt idx="1">
                    <c:v>Mistral (Aug. 2024)</c:v>
                  </c:pt>
                  <c:pt idx="2">
                    <c:v>Mistral Medium 3.1 (Dec. 2025)</c:v>
                  </c:pt>
                  <c:pt idx="3">
                    <c:v>Mistral Large 3 (Jun. 2026)</c:v>
                  </c:pt>
                  <c:pt idx="4">
                    <c:v>Pi (Feb. 2024)</c:v>
                  </c:pt>
                  <c:pt idx="5">
                    <c:v>Pi (Aug. 2024)</c:v>
                  </c:pt>
                  <c:pt idx="6">
                    <c:v>Pi (Dec. 2025)</c:v>
                  </c:pt>
                  <c:pt idx="7">
                    <c:v>Pi (Jun. 2026)</c:v>
                  </c:pt>
                  <c:pt idx="8">
                    <c:v>Grok (Feb. 2024)</c:v>
                  </c:pt>
                  <c:pt idx="9">
                    <c:v>Grok 2 beta (Aug. 2024)</c:v>
                  </c:pt>
                  <c:pt idx="10">
                    <c:v>Grok 4 (Dec. 2025)</c:v>
                  </c:pt>
                  <c:pt idx="11">
                    <c:v>SuperGrok (Jun. 2026)</c:v>
                  </c:pt>
                  <c:pt idx="12">
                    <c:v>YouChat (Feb. 2024)</c:v>
                  </c:pt>
                  <c:pt idx="13">
                    <c:v>YouChat (Aug. 2024)</c:v>
                  </c:pt>
                  <c:pt idx="14">
                    <c:v>YouChat (Dec. 2025)</c:v>
                  </c:pt>
                  <c:pt idx="15">
                    <c:v>YouChat (Jun. 2026)</c:v>
                  </c:pt>
                </c15:dlblRangeCache>
              </c15:datalabelsRange>
            </c:ext>
            <c:ext xmlns:c16="http://schemas.microsoft.com/office/drawing/2014/chart" uri="{C3380CC4-5D6E-409C-BE32-E72D297353CC}">
              <c16:uniqueId val="{00000010-D49E-1542-A861-0B2419D73F70}"/>
            </c:ext>
          </c:extLst>
        </c:ser>
        <c:dLbls>
          <c:showLegendKey val="0"/>
          <c:showVal val="1"/>
          <c:showCatName val="0"/>
          <c:showSerName val="0"/>
          <c:showPercent val="0"/>
          <c:showBubbleSize val="0"/>
        </c:dLbls>
        <c:axId val="858625312"/>
        <c:axId val="858627024"/>
      </c:scatterChart>
      <c:valAx>
        <c:axId val="858625312"/>
        <c:scaling>
          <c:orientation val="minMax"/>
          <c:max val="36"/>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600" b="1"/>
                  <a:t>Higher Scores Support</a:t>
                </a:r>
                <a:r>
                  <a:rPr lang="en-US" sz="1600" b="1" baseline="0"/>
                  <a:t> more Conservative Policies on Crime</a:t>
                </a:r>
              </a:p>
              <a:p>
                <a:pPr>
                  <a:defRPr/>
                </a:pPr>
                <a:r>
                  <a:rPr lang="en-US" sz="1100" b="1" i="0" u="none" strike="noStrike" kern="1200" baseline="0">
                    <a:solidFill>
                      <a:sysClr val="windowText" lastClr="000000">
                        <a:lumMod val="65000"/>
                        <a:lumOff val="35000"/>
                      </a:sysClr>
                    </a:solidFill>
                  </a:rPr>
                  <a:t>Gemini and Gemini Advanced can't be included because </a:t>
                </a:r>
              </a:p>
              <a:p>
                <a:pPr>
                  <a:defRPr/>
                </a:pPr>
                <a:r>
                  <a:rPr lang="en-US" sz="1100" b="1" i="0" u="none" strike="noStrike" kern="1200" baseline="0">
                    <a:solidFill>
                      <a:sysClr val="windowText" lastClr="000000">
                        <a:lumMod val="65000"/>
                        <a:lumOff val="35000"/>
                      </a:sysClr>
                    </a:solidFill>
                  </a:rPr>
                  <a:t>they only answered two questions regarding crime in 2024.</a:t>
                </a:r>
              </a:p>
            </c:rich>
          </c:tx>
          <c:layout>
            <c:manualLayout>
              <c:xMode val="edge"/>
              <c:yMode val="edge"/>
              <c:x val="0.2645672572178478"/>
              <c:y val="0.92417913385826767"/>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crossAx val="858627024"/>
        <c:crosses val="autoZero"/>
        <c:crossBetween val="midCat"/>
      </c:valAx>
      <c:valAx>
        <c:axId val="858627024"/>
        <c:scaling>
          <c:orientation val="minMax"/>
          <c:max val="28"/>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600" b="1" i="0" u="none" strike="noStrike" kern="1200" baseline="0">
                    <a:solidFill>
                      <a:sysClr val="windowText" lastClr="000000">
                        <a:lumMod val="65000"/>
                        <a:lumOff val="35000"/>
                      </a:sysClr>
                    </a:solidFill>
                  </a:rPr>
                  <a:t>Higher Scores Support more Conservative Policies on Gun Control</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400" b="1" i="0" u="none" strike="noStrike" kern="1200" baseline="0">
                <a:solidFill>
                  <a:schemeClr val="tx1">
                    <a:lumMod val="65000"/>
                    <a:lumOff val="35000"/>
                  </a:schemeClr>
                </a:solidFill>
                <a:latin typeface="+mn-lt"/>
                <a:ea typeface="+mn-ea"/>
                <a:cs typeface="+mn-cs"/>
              </a:defRPr>
            </a:pPr>
            <a:endParaRPr lang="en-US"/>
          </a:p>
        </c:txPr>
        <c:crossAx val="858625312"/>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1" l="0.75" r="0.75" t="1" header="0.5" footer="0.5"/>
    <c:pageSetup/>
  </c:printSettings>
  <c:userShapes r:id="rId3"/>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2800" b="1" i="0" u="none" strike="noStrike" kern="1200" spc="0" baseline="0">
                <a:solidFill>
                  <a:srgbClr val="FF0000"/>
                </a:solidFill>
              </a:rPr>
              <a:t>The Change in Artificial Intelligence Chatbots Views on Crime</a:t>
            </a:r>
          </a:p>
          <a:p>
            <a:pPr>
              <a:defRPr/>
            </a:pPr>
            <a:r>
              <a:rPr lang="en-US" sz="1500" b="1" i="0" u="none" strike="noStrike" baseline="0"/>
              <a:t>Based on 9 questions, with the most liberal total score being 0 and the most conservative total score being 36, December 2025 to June 2026.</a:t>
            </a:r>
            <a:endParaRPr lang="en-US" sz="1500"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'Figure 2'!$C$1</c:f>
              <c:strCache>
                <c:ptCount val="1"/>
                <c:pt idx="0">
                  <c:v>Total Score Crime</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dLbls>
            <c:dLbl>
              <c:idx val="0"/>
              <c:tx>
                <c:rich>
                  <a:bodyPr rot="0" spcFirstLastPara="1" vertOverflow="ellipsis" vert="horz" wrap="square" lIns="38100" tIns="19050" rIns="38100" bIns="19050" anchor="ctr" anchorCtr="1">
                    <a:noAutofit/>
                  </a:bodyPr>
                  <a:lstStyle/>
                  <a:p>
                    <a:pPr>
                      <a:defRPr sz="1200" b="1" i="0" u="none" strike="noStrike" kern="1200" baseline="0">
                        <a:solidFill>
                          <a:schemeClr val="tx1">
                            <a:lumMod val="75000"/>
                            <a:lumOff val="25000"/>
                          </a:schemeClr>
                        </a:solidFill>
                        <a:latin typeface="+mn-lt"/>
                        <a:ea typeface="+mn-ea"/>
                        <a:cs typeface="+mn-cs"/>
                      </a:defRPr>
                    </a:pPr>
                    <a:fld id="{3F9023FE-4C70-764F-9497-B0C2472A6146}" type="CELLRANGE">
                      <a:rPr lang="en-US"/>
                      <a:pPr>
                        <a:defRPr sz="1200" b="1"/>
                      </a:pPr>
                      <a:t>[CELLRANGE]</a:t>
                    </a:fld>
                    <a:endParaRPr lang="en-US"/>
                  </a:p>
                </c:rich>
              </c:tx>
              <c:spPr>
                <a:noFill/>
                <a:ln>
                  <a:noFill/>
                </a:ln>
                <a:effectLst/>
              </c:spPr>
              <c:txPr>
                <a:bodyPr rot="0" spcFirstLastPara="1" vertOverflow="ellipsis" vert="horz" wrap="square" lIns="38100" tIns="19050" rIns="38100" bIns="19050" anchor="ctr" anchorCtr="1">
                  <a:noAutofit/>
                </a:bodyPr>
                <a:lstStyle/>
                <a:p>
                  <a:pPr>
                    <a:defRPr sz="1200" b="1"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extLst>
                <c:ext xmlns:c15="http://schemas.microsoft.com/office/drawing/2012/chart" uri="{CE6537A1-D6FC-4f65-9D91-7224C49458BB}">
                  <c15:layout>
                    <c:manualLayout>
                      <c:w val="6.8894232603596006E-2"/>
                      <c:h val="0.15622950819672132"/>
                    </c:manualLayout>
                  </c15:layout>
                  <c15:dlblFieldTable/>
                  <c15:showDataLabelsRange val="1"/>
                </c:ext>
                <c:ext xmlns:c16="http://schemas.microsoft.com/office/drawing/2014/chart" uri="{C3380CC4-5D6E-409C-BE32-E72D297353CC}">
                  <c16:uniqueId val="{00000000-F001-744D-BE28-5E1297D42714}"/>
                </c:ext>
              </c:extLst>
            </c:dLbl>
            <c:dLbl>
              <c:idx val="1"/>
              <c:tx>
                <c:rich>
                  <a:bodyPr rot="0" spcFirstLastPara="1" vertOverflow="ellipsis" vert="horz" wrap="square" lIns="38100" tIns="19050" rIns="38100" bIns="19050" anchor="ctr" anchorCtr="1">
                    <a:noAutofit/>
                  </a:bodyPr>
                  <a:lstStyle/>
                  <a:p>
                    <a:pPr>
                      <a:defRPr sz="1200" b="1" i="0" u="none" strike="noStrike" kern="1200" baseline="0">
                        <a:solidFill>
                          <a:schemeClr val="tx1">
                            <a:lumMod val="75000"/>
                            <a:lumOff val="25000"/>
                          </a:schemeClr>
                        </a:solidFill>
                        <a:latin typeface="+mn-lt"/>
                        <a:ea typeface="+mn-ea"/>
                        <a:cs typeface="+mn-cs"/>
                      </a:defRPr>
                    </a:pPr>
                    <a:fld id="{C6F98A7B-1877-3545-8179-E7611C1EA703}" type="CELLRANGE">
                      <a:rPr lang="en-US"/>
                      <a:pPr>
                        <a:defRPr sz="1200" b="1"/>
                      </a:pPr>
                      <a:t>[CELLRANGE]</a:t>
                    </a:fld>
                    <a:endParaRPr lang="en-US"/>
                  </a:p>
                </c:rich>
              </c:tx>
              <c:spPr>
                <a:noFill/>
                <a:ln>
                  <a:noFill/>
                </a:ln>
                <a:effectLst/>
              </c:spPr>
              <c:txPr>
                <a:bodyPr rot="0" spcFirstLastPara="1" vertOverflow="ellipsis" vert="horz" wrap="square" lIns="38100" tIns="19050" rIns="38100" bIns="19050" anchor="ctr" anchorCtr="1">
                  <a:noAutofit/>
                </a:bodyPr>
                <a:lstStyle/>
                <a:p>
                  <a:pPr>
                    <a:defRPr sz="1200" b="1"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extLst>
                <c:ext xmlns:c15="http://schemas.microsoft.com/office/drawing/2012/chart" uri="{CE6537A1-D6FC-4f65-9D91-7224C49458BB}">
                  <c15:layout>
                    <c:manualLayout>
                      <c:w val="4.5028768126073433E-2"/>
                      <c:h val="0.15622950819672132"/>
                    </c:manualLayout>
                  </c15:layout>
                  <c15:dlblFieldTable/>
                  <c15:showDataLabelsRange val="1"/>
                </c:ext>
                <c:ext xmlns:c16="http://schemas.microsoft.com/office/drawing/2014/chart" uri="{C3380CC4-5D6E-409C-BE32-E72D297353CC}">
                  <c16:uniqueId val="{00000001-F001-744D-BE28-5E1297D42714}"/>
                </c:ext>
              </c:extLst>
            </c:dLbl>
            <c:dLbl>
              <c:idx val="2"/>
              <c:tx>
                <c:rich>
                  <a:bodyPr rot="0" spcFirstLastPara="1" vertOverflow="ellipsis" vert="horz" wrap="square" lIns="38100" tIns="19050" rIns="38100" bIns="19050" anchor="ctr" anchorCtr="1">
                    <a:noAutofit/>
                  </a:bodyPr>
                  <a:lstStyle/>
                  <a:p>
                    <a:pPr>
                      <a:defRPr sz="1200" b="1" i="0" u="none" strike="noStrike" kern="1200" baseline="0">
                        <a:solidFill>
                          <a:schemeClr val="tx1">
                            <a:lumMod val="75000"/>
                            <a:lumOff val="25000"/>
                          </a:schemeClr>
                        </a:solidFill>
                        <a:latin typeface="+mn-lt"/>
                        <a:ea typeface="+mn-ea"/>
                        <a:cs typeface="+mn-cs"/>
                      </a:defRPr>
                    </a:pPr>
                    <a:fld id="{DE231B0A-B0A1-B849-BD7B-BA4E20C8D587}" type="CELLRANGE">
                      <a:rPr lang="en-US"/>
                      <a:pPr>
                        <a:defRPr sz="1200" b="1"/>
                      </a:pPr>
                      <a:t>[CELLRANGE]</a:t>
                    </a:fld>
                    <a:endParaRPr lang="en-US"/>
                  </a:p>
                </c:rich>
              </c:tx>
              <c:spPr>
                <a:noFill/>
                <a:ln>
                  <a:noFill/>
                </a:ln>
                <a:effectLst/>
              </c:spPr>
              <c:txPr>
                <a:bodyPr rot="0" spcFirstLastPara="1" vertOverflow="ellipsis" vert="horz" wrap="square" lIns="38100" tIns="19050" rIns="38100" bIns="19050" anchor="ctr" anchorCtr="1">
                  <a:noAutofit/>
                </a:bodyPr>
                <a:lstStyle/>
                <a:p>
                  <a:pPr>
                    <a:defRPr sz="1200" b="1"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extLst>
                <c:ext xmlns:c15="http://schemas.microsoft.com/office/drawing/2012/chart" uri="{CE6537A1-D6FC-4f65-9D91-7224C49458BB}">
                  <c15:layout>
                    <c:manualLayout>
                      <c:w val="4.4907802314544866E-2"/>
                      <c:h val="0.15622950819672132"/>
                    </c:manualLayout>
                  </c15:layout>
                  <c15:dlblFieldTable/>
                  <c15:showDataLabelsRange val="1"/>
                </c:ext>
                <c:ext xmlns:c16="http://schemas.microsoft.com/office/drawing/2014/chart" uri="{C3380CC4-5D6E-409C-BE32-E72D297353CC}">
                  <c16:uniqueId val="{00000002-F001-744D-BE28-5E1297D42714}"/>
                </c:ext>
              </c:extLst>
            </c:dLbl>
            <c:dLbl>
              <c:idx val="3"/>
              <c:tx>
                <c:rich>
                  <a:bodyPr/>
                  <a:lstStyle/>
                  <a:p>
                    <a:fld id="{D9F4DADD-85BB-F740-B9E4-286BBCDCD53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F001-744D-BE28-5E1297D42714}"/>
                </c:ext>
              </c:extLst>
            </c:dLbl>
            <c:dLbl>
              <c:idx val="4"/>
              <c:tx>
                <c:rich>
                  <a:bodyPr/>
                  <a:lstStyle/>
                  <a:p>
                    <a:fld id="{0337A365-5AFB-694E-92D9-8EC75CB663E0}"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4-F001-744D-BE28-5E1297D42714}"/>
                </c:ext>
              </c:extLst>
            </c:dLbl>
            <c:dLbl>
              <c:idx val="5"/>
              <c:layout>
                <c:manualLayout>
                  <c:x val="2.6041666666665395E-3"/>
                  <c:y val="-4.2622950819672191E-2"/>
                </c:manualLayout>
              </c:layout>
              <c:tx>
                <c:rich>
                  <a:bodyPr/>
                  <a:lstStyle/>
                  <a:p>
                    <a:fld id="{04D4B183-71CE-6B42-952D-07BE9E435684}" type="CELLRANGE">
                      <a:rPr lang="en-US"/>
                      <a:pPr/>
                      <a:t>[CELLRANGE]</a:t>
                    </a:fld>
                    <a:endParaRPr lang="en-US"/>
                  </a:p>
                </c:rich>
              </c:tx>
              <c:dLblPos val="r"/>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F001-744D-BE28-5E1297D42714}"/>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0-E9BC-E240-9AD9-14B3852D8EC0}"/>
                </c:ext>
              </c:extLst>
            </c:dLbl>
            <c:dLbl>
              <c:idx val="7"/>
              <c:layout>
                <c:manualLayout>
                  <c:x val="-0.15449211914916886"/>
                  <c:y val="8.3032915967471282E-2"/>
                </c:manualLayout>
              </c:layout>
              <c:tx>
                <c:rich>
                  <a:bodyPr rot="0" spcFirstLastPara="1" vertOverflow="ellipsis" vert="horz" wrap="square" lIns="38100" tIns="19050" rIns="38100" bIns="19050" anchor="ctr" anchorCtr="1">
                    <a:noAutofit/>
                  </a:bodyPr>
                  <a:lstStyle/>
                  <a:p>
                    <a:pPr>
                      <a:defRPr sz="1200" b="1" i="0" u="none" strike="noStrike" kern="1200" baseline="0">
                        <a:solidFill>
                          <a:schemeClr val="tx1">
                            <a:lumMod val="75000"/>
                            <a:lumOff val="25000"/>
                          </a:schemeClr>
                        </a:solidFill>
                        <a:latin typeface="+mn-lt"/>
                        <a:ea typeface="+mn-ea"/>
                        <a:cs typeface="+mn-cs"/>
                      </a:defRPr>
                    </a:pPr>
                    <a:fld id="{9907C32C-E372-3E44-BB05-786F8BC0168B}" type="CELLRANGE">
                      <a:rPr lang="en-US"/>
                      <a:pPr>
                        <a:defRPr sz="1200" b="1"/>
                      </a:pPr>
                      <a:t>[CELLRANGE]</a:t>
                    </a:fld>
                    <a:endParaRPr lang="en-US"/>
                  </a:p>
                </c:rich>
              </c:tx>
              <c:spPr>
                <a:noFill/>
                <a:ln>
                  <a:noFill/>
                </a:ln>
                <a:effectLst/>
              </c:spPr>
              <c:txPr>
                <a:bodyPr rot="0" spcFirstLastPara="1" vertOverflow="ellipsis" vert="horz" wrap="square" lIns="38100" tIns="19050" rIns="38100" bIns="19050" anchor="ctr" anchorCtr="1">
                  <a:noAutofit/>
                </a:bodyPr>
                <a:lstStyle/>
                <a:p>
                  <a:pPr>
                    <a:defRPr sz="1200" b="1" i="0" u="none" strike="noStrike" kern="1200" baseline="0">
                      <a:solidFill>
                        <a:schemeClr val="tx1">
                          <a:lumMod val="75000"/>
                          <a:lumOff val="25000"/>
                        </a:schemeClr>
                      </a:solidFill>
                      <a:latin typeface="+mn-lt"/>
                      <a:ea typeface="+mn-ea"/>
                      <a:cs typeface="+mn-cs"/>
                    </a:defRPr>
                  </a:pPr>
                  <a:endParaRPr lang="en-US"/>
                </a:p>
              </c:txPr>
              <c:dLblPos val="r"/>
              <c:showLegendKey val="0"/>
              <c:showVal val="0"/>
              <c:showCatName val="0"/>
              <c:showSerName val="0"/>
              <c:showPercent val="0"/>
              <c:showBubbleSize val="0"/>
              <c:extLst>
                <c:ext xmlns:c15="http://schemas.microsoft.com/office/drawing/2012/chart" uri="{CE6537A1-D6FC-4f65-9D91-7224C49458BB}">
                  <c15:layout>
                    <c:manualLayout>
                      <c:w val="0.12582465277777777"/>
                      <c:h val="0.15622950819672132"/>
                    </c:manualLayout>
                  </c15:layout>
                  <c15:dlblFieldTable/>
                  <c15:showDataLabelsRange val="1"/>
                </c:ext>
                <c:ext xmlns:c16="http://schemas.microsoft.com/office/drawing/2014/chart" uri="{C3380CC4-5D6E-409C-BE32-E72D297353CC}">
                  <c16:uniqueId val="{00000001-E9BC-E240-9AD9-14B3852D8EC0}"/>
                </c:ext>
              </c:extLst>
            </c:dLbl>
            <c:dLbl>
              <c:idx val="8"/>
              <c:layout>
                <c:manualLayout>
                  <c:x val="-3.8246493602362236E-2"/>
                  <c:y val="8.1393571705176193E-2"/>
                </c:manualLayout>
              </c:layout>
              <c:tx>
                <c:rich>
                  <a:bodyPr rot="0" spcFirstLastPara="1" vertOverflow="ellipsis" vert="horz" wrap="square" lIns="38100" tIns="19050" rIns="38100" bIns="19050" anchor="ctr" anchorCtr="1">
                    <a:noAutofit/>
                  </a:bodyPr>
                  <a:lstStyle/>
                  <a:p>
                    <a:pPr>
                      <a:defRPr sz="1200" b="1" i="0" u="none" strike="noStrike" kern="1200" baseline="0">
                        <a:solidFill>
                          <a:schemeClr val="tx1">
                            <a:lumMod val="75000"/>
                            <a:lumOff val="25000"/>
                          </a:schemeClr>
                        </a:solidFill>
                        <a:latin typeface="+mn-lt"/>
                        <a:ea typeface="+mn-ea"/>
                        <a:cs typeface="+mn-cs"/>
                      </a:defRPr>
                    </a:pPr>
                    <a:fld id="{A86EB9D4-F1AB-764C-B8EF-13D7672281D7}" type="CELLRANGE">
                      <a:rPr lang="en-US"/>
                      <a:pPr>
                        <a:defRPr sz="1200" b="1"/>
                      </a:pPr>
                      <a:t>[CELLRANGE]</a:t>
                    </a:fld>
                    <a:endParaRPr lang="en-US"/>
                  </a:p>
                </c:rich>
              </c:tx>
              <c:spPr>
                <a:noFill/>
                <a:ln>
                  <a:noFill/>
                </a:ln>
                <a:effectLst/>
              </c:spPr>
              <c:txPr>
                <a:bodyPr rot="0" spcFirstLastPara="1" vertOverflow="ellipsis" vert="horz" wrap="square" lIns="38100" tIns="19050" rIns="38100" bIns="19050" anchor="ctr" anchorCtr="1">
                  <a:noAutofit/>
                </a:bodyPr>
                <a:lstStyle/>
                <a:p>
                  <a:pPr>
                    <a:defRPr sz="1200" b="1" i="0" u="none" strike="noStrike" kern="1200" baseline="0">
                      <a:solidFill>
                        <a:schemeClr val="tx1">
                          <a:lumMod val="75000"/>
                          <a:lumOff val="25000"/>
                        </a:schemeClr>
                      </a:solidFill>
                      <a:latin typeface="+mn-lt"/>
                      <a:ea typeface="+mn-ea"/>
                      <a:cs typeface="+mn-cs"/>
                    </a:defRPr>
                  </a:pPr>
                  <a:endParaRPr lang="en-US"/>
                </a:p>
              </c:txPr>
              <c:dLblPos val="r"/>
              <c:showLegendKey val="0"/>
              <c:showVal val="0"/>
              <c:showCatName val="0"/>
              <c:showSerName val="0"/>
              <c:showPercent val="0"/>
              <c:showBubbleSize val="0"/>
              <c:extLst>
                <c:ext xmlns:c15="http://schemas.microsoft.com/office/drawing/2012/chart" uri="{CE6537A1-D6FC-4f65-9D91-7224C49458BB}">
                  <c15:layout>
                    <c:manualLayout>
                      <c:w val="6.6944444444444431E-2"/>
                      <c:h val="0.15295081967213114"/>
                    </c:manualLayout>
                  </c15:layout>
                  <c15:dlblFieldTable/>
                  <c15:showDataLabelsRange val="1"/>
                </c:ext>
                <c:ext xmlns:c16="http://schemas.microsoft.com/office/drawing/2014/chart" uri="{C3380CC4-5D6E-409C-BE32-E72D297353CC}">
                  <c16:uniqueId val="{00000002-E9BC-E240-9AD9-14B3852D8EC0}"/>
                </c:ext>
              </c:extLst>
            </c:dLbl>
            <c:dLbl>
              <c:idx val="9"/>
              <c:tx>
                <c:rich>
                  <a:bodyPr/>
                  <a:lstStyle/>
                  <a:p>
                    <a:fld id="{C78A6520-A3F2-D945-9B8C-792463C084D9}"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3-E9BC-E240-9AD9-14B3852D8EC0}"/>
                </c:ext>
              </c:extLst>
            </c:dLbl>
            <c:dLbl>
              <c:idx val="10"/>
              <c:tx>
                <c:rich>
                  <a:bodyPr/>
                  <a:lstStyle/>
                  <a:p>
                    <a:fld id="{CDEFB674-AE4C-F34C-876E-1FCDC412983C}"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E9BC-E240-9AD9-14B3852D8EC0}"/>
                </c:ext>
              </c:extLst>
            </c:dLbl>
            <c:dLbl>
              <c:idx val="11"/>
              <c:tx>
                <c:rich>
                  <a:bodyPr/>
                  <a:lstStyle/>
                  <a:p>
                    <a:fld id="{89385B15-A163-644D-8A58-40B027365D44}"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5-E9BC-E240-9AD9-14B3852D8EC0}"/>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'Figure 2'!$C$2:$C$13</c:f>
              <c:numCache>
                <c:formatCode>General</c:formatCode>
                <c:ptCount val="12"/>
                <c:pt idx="0">
                  <c:v>7</c:v>
                </c:pt>
                <c:pt idx="1">
                  <c:v>9</c:v>
                </c:pt>
                <c:pt idx="2">
                  <c:v>11</c:v>
                </c:pt>
                <c:pt idx="3">
                  <c:v>12</c:v>
                </c:pt>
                <c:pt idx="4">
                  <c:v>15</c:v>
                </c:pt>
                <c:pt idx="5">
                  <c:v>18</c:v>
                </c:pt>
                <c:pt idx="7">
                  <c:v>9</c:v>
                </c:pt>
                <c:pt idx="8">
                  <c:v>10</c:v>
                </c:pt>
                <c:pt idx="9">
                  <c:v>13</c:v>
                </c:pt>
                <c:pt idx="10">
                  <c:v>15</c:v>
                </c:pt>
                <c:pt idx="11">
                  <c:v>17</c:v>
                </c:pt>
              </c:numCache>
            </c:numRef>
          </c:xVal>
          <c:yVal>
            <c:numRef>
              <c:f>'Figure 2'!$D$2:$D$13</c:f>
              <c:numCache>
                <c:formatCode>General</c:formatCode>
                <c:ptCount val="12"/>
                <c:pt idx="0">
                  <c:v>1</c:v>
                </c:pt>
                <c:pt idx="1">
                  <c:v>1</c:v>
                </c:pt>
                <c:pt idx="2">
                  <c:v>1</c:v>
                </c:pt>
                <c:pt idx="3">
                  <c:v>1</c:v>
                </c:pt>
                <c:pt idx="4">
                  <c:v>1</c:v>
                </c:pt>
                <c:pt idx="5">
                  <c:v>1</c:v>
                </c:pt>
                <c:pt idx="7">
                  <c:v>-1</c:v>
                </c:pt>
                <c:pt idx="8">
                  <c:v>-1</c:v>
                </c:pt>
                <c:pt idx="9">
                  <c:v>-1</c:v>
                </c:pt>
                <c:pt idx="10">
                  <c:v>-1</c:v>
                </c:pt>
                <c:pt idx="11">
                  <c:v>-1</c:v>
                </c:pt>
              </c:numCache>
            </c:numRef>
          </c:yVal>
          <c:smooth val="0"/>
          <c:extLst>
            <c:ext xmlns:c15="http://schemas.microsoft.com/office/drawing/2012/chart" uri="{02D57815-91ED-43cb-92C2-25804820EDAC}">
              <c15:datalabelsRange>
                <c15:f>'Figure 2'!$B$2:$B$13</c15:f>
                <c15:dlblRangeCache>
                  <c:ptCount val="12"/>
                  <c:pt idx="0">
                    <c:v>Grok 4, Mistral Medium 3.1</c:v>
                  </c:pt>
                  <c:pt idx="1">
                    <c:v>Bing Copilot, YouChat</c:v>
                  </c:pt>
                  <c:pt idx="2">
                    <c:v>ChatGPT, Cohere</c:v>
                  </c:pt>
                  <c:pt idx="3">
                    <c:v>Solar Pro 2</c:v>
                  </c:pt>
                  <c:pt idx="4">
                    <c:v>Claude 4.5 Sonnet</c:v>
                  </c:pt>
                  <c:pt idx="5">
                    <c:v>Pi</c:v>
                  </c:pt>
                  <c:pt idx="7">
                    <c:v>Claude Sonnet 4.6, Mistral Large 3, YouChat</c:v>
                  </c:pt>
                  <c:pt idx="8">
                    <c:v>Cohere, Pi, Solar Pro 3</c:v>
                  </c:pt>
                  <c:pt idx="9">
                    <c:v>Bing Copilot</c:v>
                  </c:pt>
                  <c:pt idx="10">
                    <c:v>SuperGrok</c:v>
                  </c:pt>
                  <c:pt idx="11">
                    <c:v>ChatGPT</c:v>
                  </c:pt>
                </c15:dlblRangeCache>
              </c15:datalabelsRange>
            </c:ext>
            <c:ext xmlns:c16="http://schemas.microsoft.com/office/drawing/2014/chart" uri="{C3380CC4-5D6E-409C-BE32-E72D297353CC}">
              <c16:uniqueId val="{00000010-F001-744D-BE28-5E1297D42714}"/>
            </c:ext>
          </c:extLst>
        </c:ser>
        <c:dLbls>
          <c:dLblPos val="b"/>
          <c:showLegendKey val="0"/>
          <c:showVal val="1"/>
          <c:showCatName val="0"/>
          <c:showSerName val="0"/>
          <c:showPercent val="0"/>
          <c:showBubbleSize val="0"/>
        </c:dLbls>
        <c:axId val="1159181600"/>
        <c:axId val="1159282608"/>
      </c:scatterChart>
      <c:valAx>
        <c:axId val="1159181600"/>
        <c:scaling>
          <c:orientation val="minMax"/>
          <c:max val="36"/>
          <c:min val="0"/>
        </c:scaling>
        <c:delete val="0"/>
        <c:axPos val="b"/>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crossAx val="1159282608"/>
        <c:crosses val="autoZero"/>
        <c:crossBetween val="midCat"/>
        <c:majorUnit val="1"/>
      </c:valAx>
      <c:valAx>
        <c:axId val="1159282608"/>
        <c:scaling>
          <c:orientation val="minMax"/>
          <c:max val="2"/>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159181600"/>
        <c:crosses val="autoZero"/>
        <c:crossBetween val="midCat"/>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800" b="1" i="0" u="none" strike="noStrike" kern="1200" spc="0" baseline="0">
                <a:solidFill>
                  <a:schemeClr val="tx1">
                    <a:lumMod val="65000"/>
                    <a:lumOff val="35000"/>
                  </a:schemeClr>
                </a:solidFill>
                <a:latin typeface="+mn-lt"/>
                <a:ea typeface="+mn-ea"/>
                <a:cs typeface="+mn-cs"/>
              </a:defRPr>
            </a:pPr>
            <a:r>
              <a:rPr lang="en-US" sz="2800" b="1" i="0" u="none" strike="noStrike" kern="1200" spc="0" baseline="0">
                <a:solidFill>
                  <a:srgbClr val="FF0000"/>
                </a:solidFill>
              </a:rPr>
              <a:t>The Change in Artificial Intelligence Chatbots Views on Gun Control </a:t>
            </a:r>
          </a:p>
          <a:p>
            <a:pPr>
              <a:defRPr sz="2800" b="1"/>
            </a:pPr>
            <a:r>
              <a:rPr lang="en-US" sz="1500" b="1" i="0" u="none" strike="noStrike" baseline="0"/>
              <a:t>Based on 7 questions, with the most liberal total score being 0 and the most conservative total score being 28, December 2025 to June 2026.</a:t>
            </a:r>
            <a:endParaRPr lang="en-US" sz="1500" b="1" i="0" u="none" strike="noStrike" kern="1200" spc="0" baseline="0">
              <a:solidFill>
                <a:sysClr val="windowText" lastClr="000000">
                  <a:lumMod val="65000"/>
                  <a:lumOff val="35000"/>
                </a:sysClr>
              </a:solidFill>
            </a:endParaRPr>
          </a:p>
        </c:rich>
      </c:tx>
      <c:overlay val="0"/>
      <c:spPr>
        <a:noFill/>
        <a:ln>
          <a:noFill/>
        </a:ln>
        <a:effectLst/>
      </c:spPr>
      <c:txPr>
        <a:bodyPr rot="0" spcFirstLastPara="1" vertOverflow="ellipsis" vert="horz" wrap="square" anchor="ctr" anchorCtr="1"/>
        <a:lstStyle/>
        <a:p>
          <a:pPr>
            <a:defRPr sz="28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scatterChart>
        <c:scatterStyle val="lineMarker"/>
        <c:varyColors val="0"/>
        <c:ser>
          <c:idx val="0"/>
          <c:order val="0"/>
          <c:tx>
            <c:strRef>
              <c:f>'Figure 2'!$S$1</c:f>
              <c:strCache>
                <c:ptCount val="1"/>
                <c:pt idx="0">
                  <c:v>Total Score Gun Control</c:v>
                </c:pt>
              </c:strCache>
            </c:strRef>
          </c:tx>
          <c:spPr>
            <a:ln w="19050" cap="rnd">
              <a:solidFill>
                <a:schemeClr val="accent1"/>
              </a:solidFill>
              <a:round/>
            </a:ln>
            <a:effectLst/>
          </c:spPr>
          <c:marker>
            <c:symbol val="circle"/>
            <c:size val="5"/>
            <c:spPr>
              <a:solidFill>
                <a:schemeClr val="accent1"/>
              </a:solidFill>
              <a:ln w="9525">
                <a:solidFill>
                  <a:schemeClr val="accent1"/>
                </a:solidFill>
              </a:ln>
              <a:effectLst/>
            </c:spPr>
          </c:marker>
          <c:dLbls>
            <c:dLbl>
              <c:idx val="0"/>
              <c:tx>
                <c:rich>
                  <a:bodyPr/>
                  <a:lstStyle/>
                  <a:p>
                    <a:fld id="{2AFF3350-01EF-534B-A1AE-DB9B236D4513}"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0-FF1F-9D48-9D0E-5A6939CB0F07}"/>
                </c:ext>
              </c:extLst>
            </c:dLbl>
            <c:dLbl>
              <c:idx val="1"/>
              <c:tx>
                <c:rich>
                  <a:bodyPr/>
                  <a:lstStyle/>
                  <a:p>
                    <a:fld id="{C86BDAFF-7F5C-3B4E-8860-EC5417231CB5}"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1-FF1F-9D48-9D0E-5A6939CB0F07}"/>
                </c:ext>
              </c:extLst>
            </c:dLbl>
            <c:dLbl>
              <c:idx val="2"/>
              <c:tx>
                <c:rich>
                  <a:bodyPr/>
                  <a:lstStyle/>
                  <a:p>
                    <a:fld id="{B69895BA-DE80-EC4C-AEC9-DE6145975A2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FF1F-9D48-9D0E-5A6939CB0F07}"/>
                </c:ext>
              </c:extLst>
            </c:dLbl>
            <c:dLbl>
              <c:idx val="3"/>
              <c:tx>
                <c:rich>
                  <a:bodyPr rot="0" spcFirstLastPara="1" vertOverflow="ellipsis" vert="horz" wrap="square" lIns="38100" tIns="19050" rIns="38100" bIns="19050" anchor="ctr" anchorCtr="1">
                    <a:noAutofit/>
                  </a:bodyPr>
                  <a:lstStyle/>
                  <a:p>
                    <a:pPr>
                      <a:defRPr sz="1200" b="1" i="0" u="none" strike="noStrike" kern="1200" baseline="0">
                        <a:solidFill>
                          <a:schemeClr val="tx1">
                            <a:lumMod val="75000"/>
                            <a:lumOff val="25000"/>
                          </a:schemeClr>
                        </a:solidFill>
                        <a:latin typeface="+mn-lt"/>
                        <a:ea typeface="+mn-ea"/>
                        <a:cs typeface="+mn-cs"/>
                      </a:defRPr>
                    </a:pPr>
                    <a:fld id="{3E422DA9-B4D3-854A-8832-CA04703FC38F}" type="CELLRANGE">
                      <a:rPr lang="en-US"/>
                      <a:pPr>
                        <a:defRPr sz="1200" b="1"/>
                      </a:pPr>
                      <a:t>[CELLRANGE]</a:t>
                    </a:fld>
                    <a:endParaRPr lang="en-US"/>
                  </a:p>
                </c:rich>
              </c:tx>
              <c:spPr>
                <a:noFill/>
                <a:ln>
                  <a:noFill/>
                </a:ln>
                <a:effectLst/>
              </c:spPr>
              <c:txPr>
                <a:bodyPr rot="0" spcFirstLastPara="1" vertOverflow="ellipsis" vert="horz" wrap="square" lIns="38100" tIns="19050" rIns="38100" bIns="19050" anchor="ctr" anchorCtr="1">
                  <a:noAutofit/>
                </a:bodyPr>
                <a:lstStyle/>
                <a:p>
                  <a:pPr>
                    <a:defRPr sz="1200" b="1"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extLst>
                <c:ext xmlns:c15="http://schemas.microsoft.com/office/drawing/2012/chart" uri="{CE6537A1-D6FC-4f65-9D91-7224C49458BB}">
                  <c15:layout>
                    <c:manualLayout>
                      <c:w val="6.3274613990917564E-2"/>
                      <c:h val="0.17976973684210526"/>
                    </c:manualLayout>
                  </c15:layout>
                  <c15:dlblFieldTable/>
                  <c15:showDataLabelsRange val="1"/>
                </c:ext>
                <c:ext xmlns:c16="http://schemas.microsoft.com/office/drawing/2014/chart" uri="{C3380CC4-5D6E-409C-BE32-E72D297353CC}">
                  <c16:uniqueId val="{00000003-FF1F-9D48-9D0E-5A6939CB0F07}"/>
                </c:ext>
              </c:extLst>
            </c:dLbl>
            <c:dLbl>
              <c:idx val="4"/>
              <c:tx>
                <c:rich>
                  <a:bodyPr rot="0" spcFirstLastPara="1" vertOverflow="ellipsis" vert="horz" wrap="square" lIns="38100" tIns="19050" rIns="38100" bIns="19050" anchor="ctr" anchorCtr="1">
                    <a:noAutofit/>
                  </a:bodyPr>
                  <a:lstStyle/>
                  <a:p>
                    <a:pPr>
                      <a:defRPr sz="1200" b="1" i="0" u="none" strike="noStrike" kern="1200" baseline="0">
                        <a:solidFill>
                          <a:schemeClr val="tx1">
                            <a:lumMod val="75000"/>
                            <a:lumOff val="25000"/>
                          </a:schemeClr>
                        </a:solidFill>
                        <a:latin typeface="+mn-lt"/>
                        <a:ea typeface="+mn-ea"/>
                        <a:cs typeface="+mn-cs"/>
                      </a:defRPr>
                    </a:pPr>
                    <a:fld id="{5514B114-8AB4-544A-825B-D72B7FC47639}" type="CELLRANGE">
                      <a:rPr lang="en-US"/>
                      <a:pPr>
                        <a:defRPr sz="1200" b="1"/>
                      </a:pPr>
                      <a:t>[CELLRANGE]</a:t>
                    </a:fld>
                    <a:endParaRPr lang="en-US"/>
                  </a:p>
                </c:rich>
              </c:tx>
              <c:spPr>
                <a:noFill/>
                <a:ln>
                  <a:noFill/>
                </a:ln>
                <a:effectLst/>
              </c:spPr>
              <c:txPr>
                <a:bodyPr rot="0" spcFirstLastPara="1" vertOverflow="ellipsis" vert="horz" wrap="square" lIns="38100" tIns="19050" rIns="38100" bIns="19050" anchor="ctr" anchorCtr="1">
                  <a:noAutofit/>
                </a:bodyPr>
                <a:lstStyle/>
                <a:p>
                  <a:pPr>
                    <a:defRPr sz="1200" b="1" i="0" u="none" strike="noStrike" kern="1200" baseline="0">
                      <a:solidFill>
                        <a:schemeClr val="tx1">
                          <a:lumMod val="75000"/>
                          <a:lumOff val="25000"/>
                        </a:schemeClr>
                      </a:solidFill>
                      <a:latin typeface="+mn-lt"/>
                      <a:ea typeface="+mn-ea"/>
                      <a:cs typeface="+mn-cs"/>
                    </a:defRPr>
                  </a:pPr>
                  <a:endParaRPr lang="en-US"/>
                </a:p>
              </c:txPr>
              <c:dLblPos val="t"/>
              <c:showLegendKey val="0"/>
              <c:showVal val="0"/>
              <c:showCatName val="0"/>
              <c:showSerName val="0"/>
              <c:showPercent val="0"/>
              <c:showBubbleSize val="0"/>
              <c:extLst>
                <c:ext xmlns:c15="http://schemas.microsoft.com/office/drawing/2012/chart" uri="{CE6537A1-D6FC-4f65-9D91-7224C49458BB}">
                  <c15:layout>
                    <c:manualLayout>
                      <c:w val="7.9696697762665109E-2"/>
                      <c:h val="0.13700657894736842"/>
                    </c:manualLayout>
                  </c15:layout>
                  <c15:dlblFieldTable/>
                  <c15:showDataLabelsRange val="1"/>
                </c:ext>
                <c:ext xmlns:c16="http://schemas.microsoft.com/office/drawing/2014/chart" uri="{C3380CC4-5D6E-409C-BE32-E72D297353CC}">
                  <c16:uniqueId val="{00000004-FF1F-9D48-9D0E-5A6939CB0F07}"/>
                </c:ext>
              </c:extLst>
            </c:dLbl>
            <c:dLbl>
              <c:idx val="5"/>
              <c:tx>
                <c:rich>
                  <a:bodyPr/>
                  <a:lstStyle/>
                  <a:p>
                    <a:fld id="{CFDFAAF2-EE1A-3643-A9FB-81E38685A3EF}"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showDataLabelsRange val="1"/>
                </c:ext>
                <c:ext xmlns:c16="http://schemas.microsoft.com/office/drawing/2014/chart" uri="{C3380CC4-5D6E-409C-BE32-E72D297353CC}">
                  <c16:uniqueId val="{00000005-FF1F-9D48-9D0E-5A6939CB0F07}"/>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0-9CDA-7F41-92AF-3C5D42E31C7D}"/>
                </c:ext>
              </c:extLst>
            </c:dLbl>
            <c:dLbl>
              <c:idx val="7"/>
              <c:tx>
                <c:rich>
                  <a:bodyPr/>
                  <a:lstStyle/>
                  <a:p>
                    <a:fld id="{89ED255F-85D6-9D44-B727-F295472B1BF0}"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1-9CDA-7F41-92AF-3C5D42E31C7D}"/>
                </c:ext>
              </c:extLst>
            </c:dLbl>
            <c:dLbl>
              <c:idx val="8"/>
              <c:tx>
                <c:rich>
                  <a:bodyPr/>
                  <a:lstStyle/>
                  <a:p>
                    <a:fld id="{4F4B8630-181B-9F4D-92BB-20207DD68516}"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2-9CDA-7F41-92AF-3C5D42E31C7D}"/>
                </c:ext>
              </c:extLst>
            </c:dLbl>
            <c:dLbl>
              <c:idx val="9"/>
              <c:layout>
                <c:manualLayout>
                  <c:x val="-4.0195346675415571E-2"/>
                  <c:y val="8.3305921052631585E-2"/>
                </c:manualLayout>
              </c:layout>
              <c:tx>
                <c:rich>
                  <a:bodyPr rot="0" spcFirstLastPara="1" vertOverflow="ellipsis" vert="horz" wrap="square" lIns="38100" tIns="19050" rIns="38100" bIns="19050" anchor="ctr" anchorCtr="1">
                    <a:noAutofit/>
                  </a:bodyPr>
                  <a:lstStyle/>
                  <a:p>
                    <a:pPr>
                      <a:defRPr sz="1200" b="1" i="0" u="none" strike="noStrike" kern="1200" baseline="0">
                        <a:solidFill>
                          <a:schemeClr val="tx1">
                            <a:lumMod val="75000"/>
                            <a:lumOff val="25000"/>
                          </a:schemeClr>
                        </a:solidFill>
                        <a:latin typeface="+mn-lt"/>
                        <a:ea typeface="+mn-ea"/>
                        <a:cs typeface="+mn-cs"/>
                      </a:defRPr>
                    </a:pPr>
                    <a:fld id="{3B2C9818-1984-C149-8D5E-6329465A84B1}" type="CELLRANGE">
                      <a:rPr lang="en-US"/>
                      <a:pPr>
                        <a:defRPr sz="1200" b="1"/>
                      </a:pPr>
                      <a:t>[CELLRANGE]</a:t>
                    </a:fld>
                    <a:endParaRPr lang="en-US"/>
                  </a:p>
                </c:rich>
              </c:tx>
              <c:spPr>
                <a:noFill/>
                <a:ln>
                  <a:noFill/>
                </a:ln>
                <a:effectLst/>
              </c:spPr>
              <c:txPr>
                <a:bodyPr rot="0" spcFirstLastPara="1" vertOverflow="ellipsis" vert="horz" wrap="square" lIns="38100" tIns="19050" rIns="38100" bIns="19050" anchor="ctr" anchorCtr="1">
                  <a:noAutofit/>
                </a:bodyPr>
                <a:lstStyle/>
                <a:p>
                  <a:pPr>
                    <a:defRPr sz="1200" b="1" i="0" u="none" strike="noStrike" kern="1200" baseline="0">
                      <a:solidFill>
                        <a:schemeClr val="tx1">
                          <a:lumMod val="75000"/>
                          <a:lumOff val="25000"/>
                        </a:schemeClr>
                      </a:solidFill>
                      <a:latin typeface="+mn-lt"/>
                      <a:ea typeface="+mn-ea"/>
                      <a:cs typeface="+mn-cs"/>
                    </a:defRPr>
                  </a:pPr>
                  <a:endParaRPr lang="en-US"/>
                </a:p>
              </c:txPr>
              <c:dLblPos val="r"/>
              <c:showLegendKey val="0"/>
              <c:showVal val="0"/>
              <c:showCatName val="0"/>
              <c:showSerName val="0"/>
              <c:showPercent val="0"/>
              <c:showBubbleSize val="0"/>
              <c:extLst>
                <c:ext xmlns:c15="http://schemas.microsoft.com/office/drawing/2012/chart" uri="{CE6537A1-D6FC-4f65-9D91-7224C49458BB}">
                  <c15:layout>
                    <c:manualLayout>
                      <c:w val="6.9105902777777783E-2"/>
                      <c:h val="0.13042763157894735"/>
                    </c:manualLayout>
                  </c15:layout>
                  <c15:dlblFieldTable/>
                  <c15:showDataLabelsRange val="1"/>
                </c:ext>
                <c:ext xmlns:c16="http://schemas.microsoft.com/office/drawing/2014/chart" uri="{C3380CC4-5D6E-409C-BE32-E72D297353CC}">
                  <c16:uniqueId val="{00000003-9CDA-7F41-92AF-3C5D42E31C7D}"/>
                </c:ext>
              </c:extLst>
            </c:dLbl>
            <c:dLbl>
              <c:idx val="10"/>
              <c:tx>
                <c:rich>
                  <a:bodyPr/>
                  <a:lstStyle/>
                  <a:p>
                    <a:fld id="{0A781D8F-DB67-0C42-8B90-BBF8E46E7FBD}"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4-9CDA-7F41-92AF-3C5D42E31C7D}"/>
                </c:ext>
              </c:extLst>
            </c:dLbl>
            <c:dLbl>
              <c:idx val="11"/>
              <c:tx>
                <c:rich>
                  <a:bodyPr rot="0" spcFirstLastPara="1" vertOverflow="ellipsis" vert="horz" wrap="square" lIns="38100" tIns="19050" rIns="38100" bIns="19050" anchor="ctr" anchorCtr="1">
                    <a:noAutofit/>
                  </a:bodyPr>
                  <a:lstStyle/>
                  <a:p>
                    <a:pPr>
                      <a:defRPr sz="1200" b="1" i="0" u="none" strike="noStrike" kern="1200" baseline="0">
                        <a:solidFill>
                          <a:schemeClr val="tx1">
                            <a:lumMod val="75000"/>
                            <a:lumOff val="25000"/>
                          </a:schemeClr>
                        </a:solidFill>
                        <a:latin typeface="+mn-lt"/>
                        <a:ea typeface="+mn-ea"/>
                        <a:cs typeface="+mn-cs"/>
                      </a:defRPr>
                    </a:pPr>
                    <a:fld id="{ED0A3B7B-49FC-9D43-8CB7-C388A5601C5B}" type="CELLRANGE">
                      <a:rPr lang="en-US"/>
                      <a:pPr>
                        <a:defRPr sz="1200" b="1"/>
                      </a:pPr>
                      <a:t>[CELLRANGE]</a:t>
                    </a:fld>
                    <a:endParaRPr lang="en-US"/>
                  </a:p>
                </c:rich>
              </c:tx>
              <c:spPr>
                <a:noFill/>
                <a:ln>
                  <a:noFill/>
                </a:ln>
                <a:effectLst/>
              </c:spPr>
              <c:txPr>
                <a:bodyPr rot="0" spcFirstLastPara="1" vertOverflow="ellipsis" vert="horz" wrap="square" lIns="38100" tIns="19050" rIns="38100" bIns="19050" anchor="ctr" anchorCtr="1">
                  <a:noAutofit/>
                </a:bodyPr>
                <a:lstStyle/>
                <a:p>
                  <a:pPr>
                    <a:defRPr sz="1200" b="1"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0"/>
              <c:showSerName val="0"/>
              <c:showPercent val="0"/>
              <c:showBubbleSize val="0"/>
              <c:extLst>
                <c:ext xmlns:c15="http://schemas.microsoft.com/office/drawing/2012/chart" uri="{CE6537A1-D6FC-4f65-9D91-7224C49458BB}">
                  <c15:layout>
                    <c:manualLayout>
                      <c:w val="9.4197082786526679E-2"/>
                      <c:h val="0.17319078947368421"/>
                    </c:manualLayout>
                  </c15:layout>
                  <c15:dlblFieldTable/>
                  <c15:showDataLabelsRange val="1"/>
                </c:ext>
                <c:ext xmlns:c16="http://schemas.microsoft.com/office/drawing/2014/chart" uri="{C3380CC4-5D6E-409C-BE32-E72D297353CC}">
                  <c16:uniqueId val="{00000005-9CDA-7F41-92AF-3C5D42E31C7D}"/>
                </c:ext>
              </c:extLst>
            </c:dLbl>
            <c:dLbl>
              <c:idx val="12"/>
              <c:tx>
                <c:rich>
                  <a:bodyPr/>
                  <a:lstStyle/>
                  <a:p>
                    <a:fld id="{8F3AC1C2-74C1-1840-B70D-05E7C135AD3F}" type="CELLRANGE">
                      <a:rPr lang="en-US"/>
                      <a:pPr/>
                      <a:t>[CELLRANGE]</a:t>
                    </a:fld>
                    <a:endParaRPr lang="en-US"/>
                  </a:p>
                </c:rich>
              </c:tx>
              <c:dLblPos val="b"/>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6-9CDA-7F41-92AF-3C5D42E31C7D}"/>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'Figure 2'!$S$2:$S$14</c:f>
              <c:numCache>
                <c:formatCode>General</c:formatCode>
                <c:ptCount val="13"/>
                <c:pt idx="0">
                  <c:v>4</c:v>
                </c:pt>
                <c:pt idx="1">
                  <c:v>7</c:v>
                </c:pt>
                <c:pt idx="2">
                  <c:v>8</c:v>
                </c:pt>
                <c:pt idx="3">
                  <c:v>9</c:v>
                </c:pt>
                <c:pt idx="4">
                  <c:v>11</c:v>
                </c:pt>
                <c:pt idx="5">
                  <c:v>15</c:v>
                </c:pt>
                <c:pt idx="7">
                  <c:v>4</c:v>
                </c:pt>
                <c:pt idx="8">
                  <c:v>6</c:v>
                </c:pt>
                <c:pt idx="9">
                  <c:v>7</c:v>
                </c:pt>
                <c:pt idx="10">
                  <c:v>9</c:v>
                </c:pt>
                <c:pt idx="11">
                  <c:v>11</c:v>
                </c:pt>
                <c:pt idx="12">
                  <c:v>13</c:v>
                </c:pt>
              </c:numCache>
            </c:numRef>
          </c:xVal>
          <c:yVal>
            <c:numRef>
              <c:f>'Figure 2'!$T$2:$T$14</c:f>
              <c:numCache>
                <c:formatCode>General</c:formatCode>
                <c:ptCount val="13"/>
                <c:pt idx="0">
                  <c:v>1</c:v>
                </c:pt>
                <c:pt idx="1">
                  <c:v>1</c:v>
                </c:pt>
                <c:pt idx="2">
                  <c:v>1</c:v>
                </c:pt>
                <c:pt idx="3">
                  <c:v>1</c:v>
                </c:pt>
                <c:pt idx="4">
                  <c:v>1</c:v>
                </c:pt>
                <c:pt idx="5">
                  <c:v>1</c:v>
                </c:pt>
                <c:pt idx="7">
                  <c:v>-1</c:v>
                </c:pt>
                <c:pt idx="8">
                  <c:v>-1</c:v>
                </c:pt>
                <c:pt idx="9">
                  <c:v>-1</c:v>
                </c:pt>
                <c:pt idx="10">
                  <c:v>-1</c:v>
                </c:pt>
                <c:pt idx="11">
                  <c:v>-1</c:v>
                </c:pt>
                <c:pt idx="12">
                  <c:v>-1</c:v>
                </c:pt>
              </c:numCache>
            </c:numRef>
          </c:yVal>
          <c:smooth val="0"/>
          <c:extLst>
            <c:ext xmlns:c15="http://schemas.microsoft.com/office/drawing/2012/chart" uri="{02D57815-91ED-43cb-92C2-25804820EDAC}">
              <c15:datalabelsRange>
                <c15:f>'Figure 2'!$R$2:$R$14</c15:f>
                <c15:dlblRangeCache>
                  <c:ptCount val="13"/>
                  <c:pt idx="0">
                    <c:v>Mistral Medium 3.1</c:v>
                  </c:pt>
                  <c:pt idx="1">
                    <c:v>ChatGPT</c:v>
                  </c:pt>
                  <c:pt idx="2">
                    <c:v>Solar Pro 2</c:v>
                  </c:pt>
                  <c:pt idx="3">
                    <c:v>Bing Copilot, Cohere, YouChat</c:v>
                  </c:pt>
                  <c:pt idx="4">
                    <c:v>Claude 4.5 Sonnet, Grok 4</c:v>
                  </c:pt>
                  <c:pt idx="5">
                    <c:v>Pi</c:v>
                  </c:pt>
                  <c:pt idx="7">
                    <c:v>YouChat</c:v>
                  </c:pt>
                  <c:pt idx="8">
                    <c:v>Pi</c:v>
                  </c:pt>
                  <c:pt idx="9">
                    <c:v>Cohere, Mistral Large 3</c:v>
                  </c:pt>
                  <c:pt idx="10">
                    <c:v>Solar Pro 3</c:v>
                  </c:pt>
                  <c:pt idx="11">
                    <c:v>Bing Copilot, ChatGPT, Claude Sonnet 4.6</c:v>
                  </c:pt>
                  <c:pt idx="12">
                    <c:v>SuperGrok</c:v>
                  </c:pt>
                </c15:dlblRangeCache>
              </c15:datalabelsRange>
            </c:ext>
            <c:ext xmlns:c16="http://schemas.microsoft.com/office/drawing/2014/chart" uri="{C3380CC4-5D6E-409C-BE32-E72D297353CC}">
              <c16:uniqueId val="{00000010-FF1F-9D48-9D0E-5A6939CB0F07}"/>
            </c:ext>
          </c:extLst>
        </c:ser>
        <c:dLbls>
          <c:dLblPos val="b"/>
          <c:showLegendKey val="0"/>
          <c:showVal val="1"/>
          <c:showCatName val="0"/>
          <c:showSerName val="0"/>
          <c:showPercent val="0"/>
          <c:showBubbleSize val="0"/>
        </c:dLbls>
        <c:axId val="1159181600"/>
        <c:axId val="1159282608"/>
      </c:scatterChart>
      <c:valAx>
        <c:axId val="1159181600"/>
        <c:scaling>
          <c:orientation val="minMax"/>
          <c:max val="28"/>
          <c:min val="0"/>
        </c:scaling>
        <c:delete val="0"/>
        <c:axPos val="b"/>
        <c:majorGridlines>
          <c:spPr>
            <a:ln w="9525" cap="flat" cmpd="sng" algn="ctr">
              <a:no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crossAx val="1159282608"/>
        <c:crosses val="autoZero"/>
        <c:crossBetween val="midCat"/>
        <c:majorUnit val="1"/>
      </c:valAx>
      <c:valAx>
        <c:axId val="1159282608"/>
        <c:scaling>
          <c:orientation val="minMax"/>
          <c:max val="2"/>
        </c:scaling>
        <c:delete val="1"/>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crossAx val="1159181600"/>
        <c:crosses val="autoZero"/>
        <c:crossBetween val="midCat"/>
        <c:majorUnit val="1"/>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2" Type="http://schemas.openxmlformats.org/officeDocument/2006/relationships/chart" Target="../charts/chart5.xml"/><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_rels/drawing8.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5</xdr:col>
      <xdr:colOff>301354</xdr:colOff>
      <xdr:row>3</xdr:row>
      <xdr:rowOff>57401</xdr:rowOff>
    </xdr:from>
    <xdr:to>
      <xdr:col>15</xdr:col>
      <xdr:colOff>193729</xdr:colOff>
      <xdr:row>40</xdr:row>
      <xdr:rowOff>86101</xdr:rowOff>
    </xdr:to>
    <xdr:graphicFrame macro="">
      <xdr:nvGraphicFramePr>
        <xdr:cNvPr id="2" name="Chart 1">
          <a:extLst>
            <a:ext uri="{FF2B5EF4-FFF2-40B4-BE49-F238E27FC236}">
              <a16:creationId xmlns:a16="http://schemas.microsoft.com/office/drawing/2014/main" id="{E234EB7A-B86F-4840-AAF6-B95492B3BF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0.54699</cdr:x>
      <cdr:y>0.16187</cdr:y>
    </cdr:from>
    <cdr:to>
      <cdr:x>0.55026</cdr:x>
      <cdr:y>0.88454</cdr:y>
    </cdr:to>
    <cdr:cxnSp macro="">
      <cdr:nvCxnSpPr>
        <cdr:cNvPr id="2" name="Straight Connector 1">
          <a:extLst xmlns:a="http://schemas.openxmlformats.org/drawingml/2006/main">
            <a:ext uri="{FF2B5EF4-FFF2-40B4-BE49-F238E27FC236}">
              <a16:creationId xmlns:a16="http://schemas.microsoft.com/office/drawing/2014/main" id="{6D3B12BD-55E5-8008-CAD7-E46F0F52DFB3}"/>
            </a:ext>
          </a:extLst>
        </cdr:cNvPr>
        <cdr:cNvCxnSpPr/>
      </cdr:nvCxnSpPr>
      <cdr:spPr>
        <a:xfrm xmlns:a="http://schemas.openxmlformats.org/drawingml/2006/main">
          <a:off x="4468937" y="1227082"/>
          <a:ext cx="26716" cy="5478319"/>
        </a:xfrm>
        <a:prstGeom xmlns:a="http://schemas.openxmlformats.org/drawingml/2006/main" prst="line">
          <a:avLst/>
        </a:prstGeom>
        <a:ln xmlns:a="http://schemas.openxmlformats.org/drawingml/2006/main" w="22225">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0.13441</cdr:x>
      <cdr:y>0.52186</cdr:y>
    </cdr:from>
    <cdr:to>
      <cdr:x>0.94377</cdr:x>
      <cdr:y>0.52531</cdr:y>
    </cdr:to>
    <cdr:cxnSp macro="">
      <cdr:nvCxnSpPr>
        <cdr:cNvPr id="5" name="Straight Connector 4">
          <a:extLst xmlns:a="http://schemas.openxmlformats.org/drawingml/2006/main">
            <a:ext uri="{FF2B5EF4-FFF2-40B4-BE49-F238E27FC236}">
              <a16:creationId xmlns:a16="http://schemas.microsoft.com/office/drawing/2014/main" id="{E460511F-3994-5635-1423-BD378854BC83}"/>
            </a:ext>
          </a:extLst>
        </cdr:cNvPr>
        <cdr:cNvCxnSpPr/>
      </cdr:nvCxnSpPr>
      <cdr:spPr>
        <a:xfrm xmlns:a="http://schemas.openxmlformats.org/drawingml/2006/main">
          <a:off x="1094590" y="3894161"/>
          <a:ext cx="6591256" cy="25745"/>
        </a:xfrm>
        <a:prstGeom xmlns:a="http://schemas.openxmlformats.org/drawingml/2006/main" prst="line">
          <a:avLst/>
        </a:prstGeom>
        <a:ln xmlns:a="http://schemas.openxmlformats.org/drawingml/2006/main" w="22225">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0.61493</cdr:x>
      <cdr:y>0.3464</cdr:y>
    </cdr:from>
    <cdr:to>
      <cdr:x>0.89489</cdr:x>
      <cdr:y>0.39985</cdr:y>
    </cdr:to>
    <cdr:sp macro="" textlink="">
      <cdr:nvSpPr>
        <cdr:cNvPr id="60" name="Text Box 3">
          <a:extLst xmlns:a="http://schemas.openxmlformats.org/drawingml/2006/main">
            <a:ext uri="{FF2B5EF4-FFF2-40B4-BE49-F238E27FC236}">
              <a16:creationId xmlns:a16="http://schemas.microsoft.com/office/drawing/2014/main" id="{94546CF1-1A94-ED5E-E04D-9457B9C19D59}"/>
            </a:ext>
          </a:extLst>
        </cdr:cNvPr>
        <cdr:cNvSpPr txBox="1">
          <a:spLocks xmlns:a="http://schemas.openxmlformats.org/drawingml/2006/main" noChangeArrowheads="1"/>
        </cdr:cNvSpPr>
      </cdr:nvSpPr>
      <cdr:spPr bwMode="auto">
        <a:xfrm xmlns:a="http://schemas.openxmlformats.org/drawingml/2006/main">
          <a:off x="5010065" y="2614282"/>
          <a:ext cx="2280939" cy="403392"/>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glow rad="127000">
            <a:schemeClr val="accent4"/>
          </a:glow>
        </a:effectLst>
        <a:extLst xmlns:a="http://schemas.openxmlformats.org/drawingml/2006/main">
          <a:ext uri="{909E8E84-426E-40dd-AFC4-6F175D3DCCD1}">
            <a14:hiddenFill xmlns:lc="http://schemas.openxmlformats.org/drawingml/2006/lockedCanvas" xmlns=""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lc="http://schemas.openxmlformats.org/drawingml/2006/lockedCanvas" xmlns=""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square" lIns="18288" tIns="22860" rIns="0" bIns="0" anchor="t"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sz="1200" b="1" i="0" u="none" strike="noStrike" baseline="0">
              <a:solidFill>
                <a:schemeClr val="accent1"/>
              </a:solidFill>
              <a:latin typeface="+mn-lt"/>
              <a:ea typeface="Times"/>
              <a:cs typeface="Times"/>
            </a:rPr>
            <a:t>Conservative on both Crime and Gun Control</a:t>
          </a:r>
        </a:p>
      </cdr:txBody>
    </cdr:sp>
  </cdr:relSizeAnchor>
  <cdr:relSizeAnchor xmlns:cdr="http://schemas.openxmlformats.org/drawingml/2006/chartDrawing">
    <cdr:from>
      <cdr:x>0.20534</cdr:x>
      <cdr:y>0.34565</cdr:y>
    </cdr:from>
    <cdr:to>
      <cdr:x>0.4853</cdr:x>
      <cdr:y>0.3991</cdr:y>
    </cdr:to>
    <cdr:sp macro="" textlink="">
      <cdr:nvSpPr>
        <cdr:cNvPr id="61" name="Text Box 3">
          <a:extLst xmlns:a="http://schemas.openxmlformats.org/drawingml/2006/main">
            <a:ext uri="{FF2B5EF4-FFF2-40B4-BE49-F238E27FC236}">
              <a16:creationId xmlns:a16="http://schemas.microsoft.com/office/drawing/2014/main" id="{38C08851-E49C-C292-79F4-3219561B3DD6}"/>
            </a:ext>
          </a:extLst>
        </cdr:cNvPr>
        <cdr:cNvSpPr txBox="1">
          <a:spLocks xmlns:a="http://schemas.openxmlformats.org/drawingml/2006/main" noChangeArrowheads="1"/>
        </cdr:cNvSpPr>
      </cdr:nvSpPr>
      <cdr:spPr bwMode="auto">
        <a:xfrm xmlns:a="http://schemas.openxmlformats.org/drawingml/2006/main">
          <a:off x="1672962" y="2608621"/>
          <a:ext cx="2280939" cy="403393"/>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lc="http://schemas.openxmlformats.org/drawingml/2006/lockedCanvas" xmlns:a14="http://schemas.microsoft.com/office/drawing/2010/main" xmlns="">
              <a:solidFill>
                <a:srgbClr xmlns:mc="http://schemas.openxmlformats.org/markup-compatibility/2006" val="FFFFFF" mc:Ignorable="a14" a14:legacySpreadsheetColorIndex="65"/>
              </a:solidFill>
            </a14:hiddenFill>
          </a:ext>
          <a:ext uri="{91240B29-F687-4f45-9708-019B960494DF}">
            <a14:hiddenLine xmlns:lc="http://schemas.openxmlformats.org/drawingml/2006/lockedCanvas" xmlns:a14="http://schemas.microsoft.com/office/drawing/2010/main" xmlns=""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square" lIns="18288" tIns="22860" rIns="0" bIns="0" anchor="t"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sz="1200" b="1" i="0" u="none" strike="noStrike" baseline="0">
              <a:solidFill>
                <a:schemeClr val="accent1"/>
              </a:solidFill>
              <a:latin typeface="+mn-lt"/>
              <a:ea typeface="Times"/>
              <a:cs typeface="Times"/>
            </a:rPr>
            <a:t>Liberal on Crime and Conservative on Gun Control</a:t>
          </a:r>
        </a:p>
      </cdr:txBody>
    </cdr:sp>
  </cdr:relSizeAnchor>
  <cdr:relSizeAnchor xmlns:cdr="http://schemas.openxmlformats.org/drawingml/2006/chartDrawing">
    <cdr:from>
      <cdr:x>0.61458</cdr:x>
      <cdr:y>0.73169</cdr:y>
    </cdr:from>
    <cdr:to>
      <cdr:x>0.90296</cdr:x>
      <cdr:y>0.78453</cdr:y>
    </cdr:to>
    <cdr:sp macro="" textlink="">
      <cdr:nvSpPr>
        <cdr:cNvPr id="62" name="Text Box 3">
          <a:extLst xmlns:a="http://schemas.openxmlformats.org/drawingml/2006/main">
            <a:ext uri="{FF2B5EF4-FFF2-40B4-BE49-F238E27FC236}">
              <a16:creationId xmlns:a16="http://schemas.microsoft.com/office/drawing/2014/main" id="{38C08851-E49C-C292-79F4-3219561B3DD6}"/>
            </a:ext>
          </a:extLst>
        </cdr:cNvPr>
        <cdr:cNvSpPr txBox="1">
          <a:spLocks xmlns:a="http://schemas.openxmlformats.org/drawingml/2006/main" noChangeArrowheads="1"/>
        </cdr:cNvSpPr>
      </cdr:nvSpPr>
      <cdr:spPr bwMode="auto">
        <a:xfrm xmlns:a="http://schemas.openxmlformats.org/drawingml/2006/main">
          <a:off x="5007246" y="5522126"/>
          <a:ext cx="2349500" cy="398827"/>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lc="http://schemas.openxmlformats.org/drawingml/2006/lockedCanvas" xmlns:a14="http://schemas.microsoft.com/office/drawing/2010/main" xmlns="">
              <a:solidFill>
                <a:srgbClr xmlns:mc="http://schemas.openxmlformats.org/markup-compatibility/2006" val="FFFFFF" mc:Ignorable="a14" a14:legacySpreadsheetColorIndex="65"/>
              </a:solidFill>
            </a14:hiddenFill>
          </a:ext>
          <a:ext uri="{91240B29-F687-4f45-9708-019B960494DF}">
            <a14:hiddenLine xmlns:lc="http://schemas.openxmlformats.org/drawingml/2006/lockedCanvas" xmlns:a14="http://schemas.microsoft.com/office/drawing/2010/main" xmlns=""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square" lIns="18288" tIns="22860" rIns="0" bIns="0" anchor="t"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sz="1200" b="1" i="0" u="none" strike="noStrike" baseline="0">
              <a:solidFill>
                <a:schemeClr val="accent1"/>
              </a:solidFill>
              <a:latin typeface="+mn-lt"/>
              <a:ea typeface="Times"/>
              <a:cs typeface="Times"/>
            </a:rPr>
            <a:t>Conservative on Crime and Liberal on Gun Control</a:t>
          </a:r>
        </a:p>
      </cdr:txBody>
    </cdr:sp>
  </cdr:relSizeAnchor>
  <cdr:relSizeAnchor xmlns:cdr="http://schemas.openxmlformats.org/drawingml/2006/chartDrawing">
    <cdr:from>
      <cdr:x>0.20524</cdr:x>
      <cdr:y>0.7313</cdr:y>
    </cdr:from>
    <cdr:to>
      <cdr:x>0.54132</cdr:x>
      <cdr:y>0.75925</cdr:y>
    </cdr:to>
    <cdr:sp macro="" textlink="">
      <cdr:nvSpPr>
        <cdr:cNvPr id="63" name="Text Box 3">
          <a:extLst xmlns:a="http://schemas.openxmlformats.org/drawingml/2006/main">
            <a:ext uri="{FF2B5EF4-FFF2-40B4-BE49-F238E27FC236}">
              <a16:creationId xmlns:a16="http://schemas.microsoft.com/office/drawing/2014/main" id="{4298A667-3D8E-476C-7EEA-572F9ABB8346}"/>
            </a:ext>
          </a:extLst>
        </cdr:cNvPr>
        <cdr:cNvSpPr txBox="1">
          <a:spLocks xmlns:a="http://schemas.openxmlformats.org/drawingml/2006/main" noChangeArrowheads="1"/>
        </cdr:cNvSpPr>
      </cdr:nvSpPr>
      <cdr:spPr bwMode="auto">
        <a:xfrm xmlns:a="http://schemas.openxmlformats.org/drawingml/2006/main">
          <a:off x="1672146" y="5519181"/>
          <a:ext cx="2738199" cy="21095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lc="http://schemas.openxmlformats.org/drawingml/2006/lockedCanvas" xmlns=""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lc="http://schemas.openxmlformats.org/drawingml/2006/lockedCanvas" xmlns=""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square" lIns="18288" tIns="22860" rIns="0" bIns="0" anchor="t"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sz="1200" b="1" i="0" u="none" strike="noStrike" baseline="0">
              <a:solidFill>
                <a:schemeClr val="accent1"/>
              </a:solidFill>
              <a:latin typeface="+mn-lt"/>
              <a:ea typeface="Times"/>
              <a:cs typeface="Times"/>
            </a:rPr>
            <a:t>Liberal on both Crime and Gun Control</a:t>
          </a:r>
        </a:p>
      </cdr:txBody>
    </cdr:sp>
  </cdr:relSizeAnchor>
  <cdr:relSizeAnchor xmlns:cdr="http://schemas.openxmlformats.org/drawingml/2006/chartDrawing">
    <cdr:from>
      <cdr:x>0.7502</cdr:x>
      <cdr:y>0.17135</cdr:y>
    </cdr:from>
    <cdr:to>
      <cdr:x>0.98714</cdr:x>
      <cdr:y>0.33812</cdr:y>
    </cdr:to>
    <cdr:pic>
      <cdr:nvPicPr>
        <cdr:cNvPr id="6" name="Picture 5">
          <a:extLst xmlns:a="http://schemas.openxmlformats.org/drawingml/2006/main">
            <a:ext uri="{FF2B5EF4-FFF2-40B4-BE49-F238E27FC236}">
              <a16:creationId xmlns:a16="http://schemas.microsoft.com/office/drawing/2014/main" id="{24A44CE5-6B05-D048-1C1E-E3ECD9E13E81}"/>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6112146" y="1293173"/>
          <a:ext cx="1930422" cy="1258628"/>
        </a:xfrm>
        <a:prstGeom xmlns:a="http://schemas.openxmlformats.org/drawingml/2006/main" prst="rect">
          <a:avLst/>
        </a:prstGeom>
      </cdr:spPr>
    </cdr:pic>
  </cdr:relSizeAnchor>
</c:userShapes>
</file>

<file path=xl/drawings/drawing3.xml><?xml version="1.0" encoding="utf-8"?>
<xdr:wsDr xmlns:xdr="http://schemas.openxmlformats.org/drawingml/2006/spreadsheetDrawing" xmlns:a="http://schemas.openxmlformats.org/drawingml/2006/main">
  <xdr:twoCellAnchor>
    <xdr:from>
      <xdr:col>4</xdr:col>
      <xdr:colOff>825499</xdr:colOff>
      <xdr:row>16</xdr:row>
      <xdr:rowOff>0</xdr:rowOff>
    </xdr:from>
    <xdr:to>
      <xdr:col>12</xdr:col>
      <xdr:colOff>241299</xdr:colOff>
      <xdr:row>61</xdr:row>
      <xdr:rowOff>0</xdr:rowOff>
    </xdr:to>
    <xdr:graphicFrame macro="">
      <xdr:nvGraphicFramePr>
        <xdr:cNvPr id="4" name="Chart 3">
          <a:extLst>
            <a:ext uri="{FF2B5EF4-FFF2-40B4-BE49-F238E27FC236}">
              <a16:creationId xmlns:a16="http://schemas.microsoft.com/office/drawing/2014/main" id="{24D4F8C9-6549-EA45-8219-050C22916E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825499</xdr:colOff>
      <xdr:row>66</xdr:row>
      <xdr:rowOff>0</xdr:rowOff>
    </xdr:from>
    <xdr:to>
      <xdr:col>12</xdr:col>
      <xdr:colOff>241299</xdr:colOff>
      <xdr:row>111</xdr:row>
      <xdr:rowOff>0</xdr:rowOff>
    </xdr:to>
    <xdr:graphicFrame macro="">
      <xdr:nvGraphicFramePr>
        <xdr:cNvPr id="7" name="Chart 6">
          <a:extLst>
            <a:ext uri="{FF2B5EF4-FFF2-40B4-BE49-F238E27FC236}">
              <a16:creationId xmlns:a16="http://schemas.microsoft.com/office/drawing/2014/main" id="{EBE5B26A-B47A-E542-94BE-CABEA72D9C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c:userShapes xmlns:c="http://schemas.openxmlformats.org/drawingml/2006/chart">
  <cdr:relSizeAnchor xmlns:cdr="http://schemas.openxmlformats.org/drawingml/2006/chartDrawing">
    <cdr:from>
      <cdr:x>0.54699</cdr:x>
      <cdr:y>0.16187</cdr:y>
    </cdr:from>
    <cdr:to>
      <cdr:x>0.55026</cdr:x>
      <cdr:y>0.88454</cdr:y>
    </cdr:to>
    <cdr:cxnSp macro="">
      <cdr:nvCxnSpPr>
        <cdr:cNvPr id="2" name="Straight Connector 1">
          <a:extLst xmlns:a="http://schemas.openxmlformats.org/drawingml/2006/main">
            <a:ext uri="{FF2B5EF4-FFF2-40B4-BE49-F238E27FC236}">
              <a16:creationId xmlns:a16="http://schemas.microsoft.com/office/drawing/2014/main" id="{6D3B12BD-55E5-8008-CAD7-E46F0F52DFB3}"/>
            </a:ext>
          </a:extLst>
        </cdr:cNvPr>
        <cdr:cNvCxnSpPr/>
      </cdr:nvCxnSpPr>
      <cdr:spPr>
        <a:xfrm xmlns:a="http://schemas.openxmlformats.org/drawingml/2006/main">
          <a:off x="4454537" y="1207921"/>
          <a:ext cx="26630" cy="5392669"/>
        </a:xfrm>
        <a:prstGeom xmlns:a="http://schemas.openxmlformats.org/drawingml/2006/main" prst="line">
          <a:avLst/>
        </a:prstGeom>
        <a:ln xmlns:a="http://schemas.openxmlformats.org/drawingml/2006/main" w="22225">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0.13441</cdr:x>
      <cdr:y>0.52186</cdr:y>
    </cdr:from>
    <cdr:to>
      <cdr:x>0.94377</cdr:x>
      <cdr:y>0.52531</cdr:y>
    </cdr:to>
    <cdr:cxnSp macro="">
      <cdr:nvCxnSpPr>
        <cdr:cNvPr id="5" name="Straight Connector 4">
          <a:extLst xmlns:a="http://schemas.openxmlformats.org/drawingml/2006/main">
            <a:ext uri="{FF2B5EF4-FFF2-40B4-BE49-F238E27FC236}">
              <a16:creationId xmlns:a16="http://schemas.microsoft.com/office/drawing/2014/main" id="{E460511F-3994-5635-1423-BD378854BC83}"/>
            </a:ext>
          </a:extLst>
        </cdr:cNvPr>
        <cdr:cNvCxnSpPr/>
      </cdr:nvCxnSpPr>
      <cdr:spPr>
        <a:xfrm xmlns:a="http://schemas.openxmlformats.org/drawingml/2006/main">
          <a:off x="1094590" y="3894161"/>
          <a:ext cx="6591256" cy="25745"/>
        </a:xfrm>
        <a:prstGeom xmlns:a="http://schemas.openxmlformats.org/drawingml/2006/main" prst="line">
          <a:avLst/>
        </a:prstGeom>
        <a:ln xmlns:a="http://schemas.openxmlformats.org/drawingml/2006/main" w="22225">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0.59413</cdr:x>
      <cdr:y>0.35111</cdr:y>
    </cdr:from>
    <cdr:to>
      <cdr:x>0.92413</cdr:x>
      <cdr:y>0.3746</cdr:y>
    </cdr:to>
    <cdr:sp macro="" textlink="">
      <cdr:nvSpPr>
        <cdr:cNvPr id="60" name="Text Box 3">
          <a:extLst xmlns:a="http://schemas.openxmlformats.org/drawingml/2006/main">
            <a:ext uri="{FF2B5EF4-FFF2-40B4-BE49-F238E27FC236}">
              <a16:creationId xmlns:a16="http://schemas.microsoft.com/office/drawing/2014/main" id="{94546CF1-1A94-ED5E-E04D-9457B9C19D59}"/>
            </a:ext>
          </a:extLst>
        </cdr:cNvPr>
        <cdr:cNvSpPr txBox="1">
          <a:spLocks xmlns:a="http://schemas.openxmlformats.org/drawingml/2006/main" noChangeArrowheads="1"/>
        </cdr:cNvSpPr>
      </cdr:nvSpPr>
      <cdr:spPr bwMode="auto">
        <a:xfrm xmlns:a="http://schemas.openxmlformats.org/drawingml/2006/main">
          <a:off x="5441345" y="3153225"/>
          <a:ext cx="3022298" cy="210955"/>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glow rad="127000">
            <a:schemeClr val="accent4"/>
          </a:glow>
        </a:effectLst>
        <a:extLst xmlns:a="http://schemas.openxmlformats.org/drawingml/2006/main">
          <a:ext uri="{909E8E84-426E-40dd-AFC4-6F175D3DCCD1}">
            <a14:hiddenFill xmlns:lc="http://schemas.openxmlformats.org/drawingml/2006/lockedCanvas" xmlns=""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lc="http://schemas.openxmlformats.org/drawingml/2006/lockedCanvas" xmlns=""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square" lIns="18288" tIns="22860" rIns="0" bIns="0" anchor="t"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sz="1200" b="1" i="0" u="none" strike="noStrike" baseline="0">
              <a:solidFill>
                <a:schemeClr val="accent1"/>
              </a:solidFill>
              <a:latin typeface="+mn-lt"/>
              <a:ea typeface="Times"/>
              <a:cs typeface="Times"/>
            </a:rPr>
            <a:t>Conservative on both Crime and Gun Control</a:t>
          </a:r>
        </a:p>
      </cdr:txBody>
    </cdr:sp>
  </cdr:relSizeAnchor>
  <cdr:relSizeAnchor xmlns:cdr="http://schemas.openxmlformats.org/drawingml/2006/chartDrawing">
    <cdr:from>
      <cdr:x>0.16557</cdr:x>
      <cdr:y>0.35137</cdr:y>
    </cdr:from>
    <cdr:to>
      <cdr:x>0.53982</cdr:x>
      <cdr:y>0.37486</cdr:y>
    </cdr:to>
    <cdr:sp macro="" textlink="">
      <cdr:nvSpPr>
        <cdr:cNvPr id="61" name="Text Box 3">
          <a:extLst xmlns:a="http://schemas.openxmlformats.org/drawingml/2006/main">
            <a:ext uri="{FF2B5EF4-FFF2-40B4-BE49-F238E27FC236}">
              <a16:creationId xmlns:a16="http://schemas.microsoft.com/office/drawing/2014/main" id="{38C08851-E49C-C292-79F4-3219561B3DD6}"/>
            </a:ext>
          </a:extLst>
        </cdr:cNvPr>
        <cdr:cNvSpPr txBox="1">
          <a:spLocks xmlns:a="http://schemas.openxmlformats.org/drawingml/2006/main" noChangeArrowheads="1"/>
        </cdr:cNvSpPr>
      </cdr:nvSpPr>
      <cdr:spPr bwMode="auto">
        <a:xfrm xmlns:a="http://schemas.openxmlformats.org/drawingml/2006/main">
          <a:off x="1516391" y="3155562"/>
          <a:ext cx="3427538" cy="21095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lc="http://schemas.openxmlformats.org/drawingml/2006/lockedCanvas" xmlns:a14="http://schemas.microsoft.com/office/drawing/2010/main" xmlns="">
              <a:solidFill>
                <a:srgbClr xmlns:mc="http://schemas.openxmlformats.org/markup-compatibility/2006" val="FFFFFF" mc:Ignorable="a14" a14:legacySpreadsheetColorIndex="65"/>
              </a:solidFill>
            </a14:hiddenFill>
          </a:ext>
          <a:ext uri="{91240B29-F687-4f45-9708-019B960494DF}">
            <a14:hiddenLine xmlns:lc="http://schemas.openxmlformats.org/drawingml/2006/lockedCanvas" xmlns:a14="http://schemas.microsoft.com/office/drawing/2010/main" xmlns=""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square" lIns="18288" tIns="22860" rIns="0" bIns="0" anchor="t"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sz="1200" b="1" i="0" u="none" strike="noStrike" baseline="0">
              <a:solidFill>
                <a:schemeClr val="accent1"/>
              </a:solidFill>
              <a:latin typeface="+mn-lt"/>
              <a:ea typeface="Times"/>
              <a:cs typeface="Times"/>
            </a:rPr>
            <a:t>Liberal on Crime and Conservative on Gun Control</a:t>
          </a:r>
        </a:p>
      </cdr:txBody>
    </cdr:sp>
  </cdr:relSizeAnchor>
  <cdr:relSizeAnchor xmlns:cdr="http://schemas.openxmlformats.org/drawingml/2006/chartDrawing">
    <cdr:from>
      <cdr:x>0.59393</cdr:x>
      <cdr:y>0.81553</cdr:y>
    </cdr:from>
    <cdr:to>
      <cdr:x>0.94196</cdr:x>
      <cdr:y>0.83902</cdr:y>
    </cdr:to>
    <cdr:sp macro="" textlink="">
      <cdr:nvSpPr>
        <cdr:cNvPr id="62" name="Text Box 3">
          <a:extLst xmlns:a="http://schemas.openxmlformats.org/drawingml/2006/main">
            <a:ext uri="{FF2B5EF4-FFF2-40B4-BE49-F238E27FC236}">
              <a16:creationId xmlns:a16="http://schemas.microsoft.com/office/drawing/2014/main" id="{38C08851-E49C-C292-79F4-3219561B3DD6}"/>
            </a:ext>
          </a:extLst>
        </cdr:cNvPr>
        <cdr:cNvSpPr txBox="1">
          <a:spLocks xmlns:a="http://schemas.openxmlformats.org/drawingml/2006/main" noChangeArrowheads="1"/>
        </cdr:cNvSpPr>
      </cdr:nvSpPr>
      <cdr:spPr bwMode="auto">
        <a:xfrm xmlns:a="http://schemas.openxmlformats.org/drawingml/2006/main">
          <a:off x="5439513" y="7324032"/>
          <a:ext cx="3187416" cy="21095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lc="http://schemas.openxmlformats.org/drawingml/2006/lockedCanvas" xmlns:a14="http://schemas.microsoft.com/office/drawing/2010/main" xmlns="">
              <a:solidFill>
                <a:srgbClr xmlns:mc="http://schemas.openxmlformats.org/markup-compatibility/2006" val="FFFFFF" mc:Ignorable="a14" a14:legacySpreadsheetColorIndex="65"/>
              </a:solidFill>
            </a14:hiddenFill>
          </a:ext>
          <a:ext uri="{91240B29-F687-4f45-9708-019B960494DF}">
            <a14:hiddenLine xmlns:lc="http://schemas.openxmlformats.org/drawingml/2006/lockedCanvas" xmlns:a14="http://schemas.microsoft.com/office/drawing/2010/main" xmlns=""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square" lIns="18288" tIns="22860" rIns="0" bIns="0" anchor="t"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sz="1200" b="1" i="0" u="none" strike="noStrike" baseline="0">
              <a:solidFill>
                <a:schemeClr val="accent1"/>
              </a:solidFill>
              <a:latin typeface="+mn-lt"/>
              <a:ea typeface="Times"/>
              <a:cs typeface="Times"/>
            </a:rPr>
            <a:t>Conservative on Crime and Liberal on Gun Control</a:t>
          </a:r>
        </a:p>
      </cdr:txBody>
    </cdr:sp>
  </cdr:relSizeAnchor>
  <cdr:relSizeAnchor xmlns:cdr="http://schemas.openxmlformats.org/drawingml/2006/chartDrawing">
    <cdr:from>
      <cdr:x>0.20014</cdr:x>
      <cdr:y>0.81514</cdr:y>
    </cdr:from>
    <cdr:to>
      <cdr:x>0.4801</cdr:x>
      <cdr:y>0.86859</cdr:y>
    </cdr:to>
    <cdr:sp macro="" textlink="">
      <cdr:nvSpPr>
        <cdr:cNvPr id="63" name="Text Box 3">
          <a:extLst xmlns:a="http://schemas.openxmlformats.org/drawingml/2006/main">
            <a:ext uri="{FF2B5EF4-FFF2-40B4-BE49-F238E27FC236}">
              <a16:creationId xmlns:a16="http://schemas.microsoft.com/office/drawing/2014/main" id="{4298A667-3D8E-476C-7EEA-572F9ABB8346}"/>
            </a:ext>
          </a:extLst>
        </cdr:cNvPr>
        <cdr:cNvSpPr txBox="1">
          <a:spLocks xmlns:a="http://schemas.openxmlformats.org/drawingml/2006/main" noChangeArrowheads="1"/>
        </cdr:cNvSpPr>
      </cdr:nvSpPr>
      <cdr:spPr bwMode="auto">
        <a:xfrm xmlns:a="http://schemas.openxmlformats.org/drawingml/2006/main">
          <a:off x="1832976" y="7320529"/>
          <a:ext cx="2564017" cy="480019"/>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lc="http://schemas.openxmlformats.org/drawingml/2006/lockedCanvas" xmlns=""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lc="http://schemas.openxmlformats.org/drawingml/2006/lockedCanvas" xmlns=""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square" lIns="18288" tIns="22860" rIns="0" bIns="0" anchor="t"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sz="1200" b="1" i="0" u="none" strike="noStrike" baseline="0">
              <a:solidFill>
                <a:schemeClr val="accent1"/>
              </a:solidFill>
              <a:latin typeface="+mn-lt"/>
              <a:ea typeface="Times"/>
              <a:cs typeface="Times"/>
            </a:rPr>
            <a:t>Liberal on both Crime and Gun Control</a:t>
          </a:r>
        </a:p>
      </cdr:txBody>
    </cdr:sp>
  </cdr:relSizeAnchor>
  <cdr:relSizeAnchor xmlns:cdr="http://schemas.openxmlformats.org/drawingml/2006/chartDrawing">
    <cdr:from>
      <cdr:x>0.34521</cdr:x>
      <cdr:y>0.70333</cdr:y>
    </cdr:from>
    <cdr:to>
      <cdr:x>0.38458</cdr:x>
      <cdr:y>0.72742</cdr:y>
    </cdr:to>
    <cdr:cxnSp macro="">
      <cdr:nvCxnSpPr>
        <cdr:cNvPr id="3" name="Straight Arrow Connector 2">
          <a:extLst xmlns:a="http://schemas.openxmlformats.org/drawingml/2006/main">
            <a:ext uri="{FF2B5EF4-FFF2-40B4-BE49-F238E27FC236}">
              <a16:creationId xmlns:a16="http://schemas.microsoft.com/office/drawing/2014/main" id="{3B943498-6E53-7D8E-E432-2CCECF988B4C}"/>
            </a:ext>
          </a:extLst>
        </cdr:cNvPr>
        <cdr:cNvCxnSpPr/>
      </cdr:nvCxnSpPr>
      <cdr:spPr>
        <a:xfrm xmlns:a="http://schemas.openxmlformats.org/drawingml/2006/main" flipV="1">
          <a:off x="2819597" y="5105400"/>
          <a:ext cx="321536" cy="174876"/>
        </a:xfrm>
        <a:prstGeom xmlns:a="http://schemas.openxmlformats.org/drawingml/2006/main" prst="straightConnector1">
          <a:avLst/>
        </a:prstGeom>
        <a:ln xmlns:a="http://schemas.openxmlformats.org/drawingml/2006/main" w="31750">
          <a:solidFill>
            <a:schemeClr val="accent1"/>
          </a:solidFill>
          <a:tailEnd type="triangle" w="med" len="me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0.34208</cdr:x>
      <cdr:y>0.652</cdr:y>
    </cdr:from>
    <cdr:to>
      <cdr:x>0.40555</cdr:x>
      <cdr:y>0.67767</cdr:y>
    </cdr:to>
    <cdr:cxnSp macro="">
      <cdr:nvCxnSpPr>
        <cdr:cNvPr id="10" name="Straight Arrow Connector 9">
          <a:extLst xmlns:a="http://schemas.openxmlformats.org/drawingml/2006/main">
            <a:ext uri="{FF2B5EF4-FFF2-40B4-BE49-F238E27FC236}">
              <a16:creationId xmlns:a16="http://schemas.microsoft.com/office/drawing/2014/main" id="{30424686-866B-0FFB-C970-558CA89092B3}"/>
            </a:ext>
          </a:extLst>
        </cdr:cNvPr>
        <cdr:cNvCxnSpPr/>
      </cdr:nvCxnSpPr>
      <cdr:spPr>
        <a:xfrm xmlns:a="http://schemas.openxmlformats.org/drawingml/2006/main">
          <a:off x="2794000" y="4732867"/>
          <a:ext cx="518456" cy="186267"/>
        </a:xfrm>
        <a:prstGeom xmlns:a="http://schemas.openxmlformats.org/drawingml/2006/main" prst="straightConnector1">
          <a:avLst/>
        </a:prstGeom>
        <a:ln xmlns:a="http://schemas.openxmlformats.org/drawingml/2006/main" w="31750">
          <a:solidFill>
            <a:schemeClr val="accent1"/>
          </a:solidFill>
          <a:tailEnd type="triangle" w="med" len="me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0.18244</cdr:x>
      <cdr:y>0.652</cdr:y>
    </cdr:from>
    <cdr:to>
      <cdr:x>0.38354</cdr:x>
      <cdr:y>0.72665</cdr:y>
    </cdr:to>
    <cdr:cxnSp macro="">
      <cdr:nvCxnSpPr>
        <cdr:cNvPr id="13" name="Straight Arrow Connector 12">
          <a:extLst xmlns:a="http://schemas.openxmlformats.org/drawingml/2006/main">
            <a:ext uri="{FF2B5EF4-FFF2-40B4-BE49-F238E27FC236}">
              <a16:creationId xmlns:a16="http://schemas.microsoft.com/office/drawing/2014/main" id="{F0996AA5-0FDC-9752-A18F-3BB9E6E3B68A}"/>
            </a:ext>
          </a:extLst>
        </cdr:cNvPr>
        <cdr:cNvCxnSpPr/>
      </cdr:nvCxnSpPr>
      <cdr:spPr>
        <a:xfrm xmlns:a="http://schemas.openxmlformats.org/drawingml/2006/main" flipV="1">
          <a:off x="1490134" y="4732866"/>
          <a:ext cx="1642532" cy="541866"/>
        </a:xfrm>
        <a:prstGeom xmlns:a="http://schemas.openxmlformats.org/drawingml/2006/main" prst="straightConnector1">
          <a:avLst/>
        </a:prstGeom>
        <a:ln xmlns:a="http://schemas.openxmlformats.org/drawingml/2006/main" w="31750">
          <a:solidFill>
            <a:schemeClr val="accent1"/>
          </a:solidFill>
          <a:tailEnd type="triangle" w="med" len="me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0.4333</cdr:x>
      <cdr:y>0.59873</cdr:y>
    </cdr:from>
    <cdr:to>
      <cdr:x>0.4561</cdr:x>
      <cdr:y>0.59873</cdr:y>
    </cdr:to>
    <cdr:cxnSp macro="">
      <cdr:nvCxnSpPr>
        <cdr:cNvPr id="55" name="Straight Arrow Connector 54">
          <a:extLst xmlns:a="http://schemas.openxmlformats.org/drawingml/2006/main">
            <a:ext uri="{FF2B5EF4-FFF2-40B4-BE49-F238E27FC236}">
              <a16:creationId xmlns:a16="http://schemas.microsoft.com/office/drawing/2014/main" id="{A59EF59C-4EB6-14BC-6129-E88816E5112E}"/>
            </a:ext>
          </a:extLst>
        </cdr:cNvPr>
        <cdr:cNvCxnSpPr/>
      </cdr:nvCxnSpPr>
      <cdr:spPr>
        <a:xfrm xmlns:a="http://schemas.openxmlformats.org/drawingml/2006/main" flipH="1">
          <a:off x="3533563" y="4866441"/>
          <a:ext cx="185978" cy="0"/>
        </a:xfrm>
        <a:prstGeom xmlns:a="http://schemas.openxmlformats.org/drawingml/2006/main" prst="straightConnector1">
          <a:avLst/>
        </a:prstGeom>
        <a:ln xmlns:a="http://schemas.openxmlformats.org/drawingml/2006/main" w="31750">
          <a:solidFill>
            <a:srgbClr val="FF0000"/>
          </a:solidFill>
          <a:tailEnd type="triangle" w="med" len="me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0.18555</cdr:x>
      <cdr:y>0.73015</cdr:y>
    </cdr:from>
    <cdr:to>
      <cdr:x>0.52244</cdr:x>
      <cdr:y>0.75581</cdr:y>
    </cdr:to>
    <cdr:cxnSp macro="">
      <cdr:nvCxnSpPr>
        <cdr:cNvPr id="57" name="Straight Arrow Connector 56">
          <a:extLst xmlns:a="http://schemas.openxmlformats.org/drawingml/2006/main">
            <a:ext uri="{FF2B5EF4-FFF2-40B4-BE49-F238E27FC236}">
              <a16:creationId xmlns:a16="http://schemas.microsoft.com/office/drawing/2014/main" id="{53E113A6-9F2C-D70A-667E-3B4FB53ACDE9}"/>
            </a:ext>
          </a:extLst>
        </cdr:cNvPr>
        <cdr:cNvCxnSpPr/>
      </cdr:nvCxnSpPr>
      <cdr:spPr>
        <a:xfrm xmlns:a="http://schemas.openxmlformats.org/drawingml/2006/main" flipH="1" flipV="1">
          <a:off x="1515533" y="5300133"/>
          <a:ext cx="2751666" cy="186268"/>
        </a:xfrm>
        <a:prstGeom xmlns:a="http://schemas.openxmlformats.org/drawingml/2006/main" prst="straightConnector1">
          <a:avLst/>
        </a:prstGeom>
        <a:ln xmlns:a="http://schemas.openxmlformats.org/drawingml/2006/main" w="31750">
          <a:solidFill>
            <a:srgbClr val="FF0000"/>
          </a:solidFill>
          <a:tailEnd type="triangle" w="med" len="me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0.29647</cdr:x>
      <cdr:y>0.60418</cdr:y>
    </cdr:from>
    <cdr:to>
      <cdr:x>0.33897</cdr:x>
      <cdr:y>0.72315</cdr:y>
    </cdr:to>
    <cdr:cxnSp macro="">
      <cdr:nvCxnSpPr>
        <cdr:cNvPr id="66" name="Straight Arrow Connector 65">
          <a:extLst xmlns:a="http://schemas.openxmlformats.org/drawingml/2006/main">
            <a:ext uri="{FF2B5EF4-FFF2-40B4-BE49-F238E27FC236}">
              <a16:creationId xmlns:a16="http://schemas.microsoft.com/office/drawing/2014/main" id="{E2DB4084-E258-83B4-337C-3315EBCA58AC}"/>
            </a:ext>
          </a:extLst>
        </cdr:cNvPr>
        <cdr:cNvCxnSpPr/>
      </cdr:nvCxnSpPr>
      <cdr:spPr>
        <a:xfrm xmlns:a="http://schemas.openxmlformats.org/drawingml/2006/main">
          <a:off x="2421466" y="4385733"/>
          <a:ext cx="347134" cy="863600"/>
        </a:xfrm>
        <a:prstGeom xmlns:a="http://schemas.openxmlformats.org/drawingml/2006/main" prst="straightConnector1">
          <a:avLst/>
        </a:prstGeom>
        <a:ln xmlns:a="http://schemas.openxmlformats.org/drawingml/2006/main" w="31750">
          <a:solidFill>
            <a:srgbClr val="FF0000"/>
          </a:solidFill>
          <a:tailEnd type="triangle" w="med" len="me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0.34415</cdr:x>
      <cdr:y>0.64967</cdr:y>
    </cdr:from>
    <cdr:to>
      <cdr:x>0.40531</cdr:x>
      <cdr:y>0.67417</cdr:y>
    </cdr:to>
    <cdr:cxnSp macro="">
      <cdr:nvCxnSpPr>
        <cdr:cNvPr id="73" name="Straight Arrow Connector 72">
          <a:extLst xmlns:a="http://schemas.openxmlformats.org/drawingml/2006/main">
            <a:ext uri="{FF2B5EF4-FFF2-40B4-BE49-F238E27FC236}">
              <a16:creationId xmlns:a16="http://schemas.microsoft.com/office/drawing/2014/main" id="{D5FCB3B1-EC73-AF60-2125-5F99BF2744B7}"/>
            </a:ext>
          </a:extLst>
        </cdr:cNvPr>
        <cdr:cNvCxnSpPr/>
      </cdr:nvCxnSpPr>
      <cdr:spPr>
        <a:xfrm xmlns:a="http://schemas.openxmlformats.org/drawingml/2006/main" flipH="1" flipV="1">
          <a:off x="2810933" y="4715934"/>
          <a:ext cx="499534" cy="177800"/>
        </a:xfrm>
        <a:prstGeom xmlns:a="http://schemas.openxmlformats.org/drawingml/2006/main" prst="straightConnector1">
          <a:avLst/>
        </a:prstGeom>
        <a:ln xmlns:a="http://schemas.openxmlformats.org/drawingml/2006/main" w="31750">
          <a:solidFill>
            <a:srgbClr val="FF0000"/>
          </a:solidFill>
          <a:tailEnd type="triangle" w="med" len="me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0.43293</cdr:x>
      <cdr:y>0.60625</cdr:y>
    </cdr:from>
    <cdr:to>
      <cdr:x>0.48277</cdr:x>
      <cdr:y>0.61875</cdr:y>
    </cdr:to>
    <cdr:sp macro="" textlink="">
      <cdr:nvSpPr>
        <cdr:cNvPr id="7" name="Curved Up Arrow 6">
          <a:extLst xmlns:a="http://schemas.openxmlformats.org/drawingml/2006/main">
            <a:ext uri="{FF2B5EF4-FFF2-40B4-BE49-F238E27FC236}">
              <a16:creationId xmlns:a16="http://schemas.microsoft.com/office/drawing/2014/main" id="{0EBE388F-F433-B849-9D93-E879229E6B5A}"/>
            </a:ext>
          </a:extLst>
        </cdr:cNvPr>
        <cdr:cNvSpPr/>
      </cdr:nvSpPr>
      <cdr:spPr>
        <a:xfrm xmlns:a="http://schemas.openxmlformats.org/drawingml/2006/main">
          <a:off x="3530600" y="4927600"/>
          <a:ext cx="406400" cy="101600"/>
        </a:xfrm>
        <a:prstGeom xmlns:a="http://schemas.openxmlformats.org/drawingml/2006/main" prst="curvedUpArrow">
          <a:avLst/>
        </a:prstGeom>
        <a:solidFill xmlns:a="http://schemas.openxmlformats.org/drawingml/2006/main">
          <a:schemeClr val="accent1"/>
        </a:solidFill>
        <a:ln xmlns:a="http://schemas.openxmlformats.org/drawingml/2006/main">
          <a:solidFill>
            <a:schemeClr val="accent1"/>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0.74583</cdr:x>
      <cdr:y>0.15139</cdr:y>
    </cdr:from>
    <cdr:to>
      <cdr:x>0.96666</cdr:x>
      <cdr:y>0.29537</cdr:y>
    </cdr:to>
    <cdr:pic>
      <cdr:nvPicPr>
        <cdr:cNvPr id="8" name="Picture 7">
          <a:extLst xmlns:a="http://schemas.openxmlformats.org/drawingml/2006/main">
            <a:ext uri="{FF2B5EF4-FFF2-40B4-BE49-F238E27FC236}">
              <a16:creationId xmlns:a16="http://schemas.microsoft.com/office/drawing/2014/main" id="{0E6E3511-8538-4AB1-4CB8-8AAB09F7D500}"/>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6819910" y="1384310"/>
          <a:ext cx="2019270" cy="1316553"/>
        </a:xfrm>
        <a:prstGeom xmlns:a="http://schemas.openxmlformats.org/drawingml/2006/main" prst="rect">
          <a:avLst/>
        </a:prstGeom>
      </cdr:spPr>
    </cdr:pic>
  </cdr:relSizeAnchor>
  <cdr:relSizeAnchor xmlns:cdr="http://schemas.openxmlformats.org/drawingml/2006/chartDrawing">
    <cdr:from>
      <cdr:x>0.39085</cdr:x>
      <cdr:y>0.60303</cdr:y>
    </cdr:from>
    <cdr:to>
      <cdr:x>0.52199</cdr:x>
      <cdr:y>0.70061</cdr:y>
    </cdr:to>
    <cdr:cxnSp macro="">
      <cdr:nvCxnSpPr>
        <cdr:cNvPr id="9" name="Straight Arrow Connector 8">
          <a:extLst xmlns:a="http://schemas.openxmlformats.org/drawingml/2006/main">
            <a:ext uri="{FF2B5EF4-FFF2-40B4-BE49-F238E27FC236}">
              <a16:creationId xmlns:a16="http://schemas.microsoft.com/office/drawing/2014/main" id="{8B65291A-A0EA-122D-262D-2C17CE77C633}"/>
            </a:ext>
          </a:extLst>
        </cdr:cNvPr>
        <cdr:cNvCxnSpPr/>
      </cdr:nvCxnSpPr>
      <cdr:spPr>
        <a:xfrm xmlns:a="http://schemas.openxmlformats.org/drawingml/2006/main" flipV="1">
          <a:off x="3579585" y="5415643"/>
          <a:ext cx="1201058" cy="876299"/>
        </a:xfrm>
        <a:prstGeom xmlns:a="http://schemas.openxmlformats.org/drawingml/2006/main" prst="straightConnector1">
          <a:avLst/>
        </a:prstGeom>
        <a:ln xmlns:a="http://schemas.openxmlformats.org/drawingml/2006/main" w="31750">
          <a:solidFill>
            <a:schemeClr val="accent4"/>
          </a:solidFill>
          <a:tailEnd type="triangle" w="med" len="me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0.33677</cdr:x>
      <cdr:y>0.57273</cdr:y>
    </cdr:from>
    <cdr:to>
      <cdr:x>0.48237</cdr:x>
      <cdr:y>0.59495</cdr:y>
    </cdr:to>
    <cdr:sp macro="" textlink="">
      <cdr:nvSpPr>
        <cdr:cNvPr id="11" name="Curved Up Arrow 10">
          <a:extLst xmlns:a="http://schemas.openxmlformats.org/drawingml/2006/main">
            <a:ext uri="{FF2B5EF4-FFF2-40B4-BE49-F238E27FC236}">
              <a16:creationId xmlns:a16="http://schemas.microsoft.com/office/drawing/2014/main" id="{7EA99C81-CB6A-7006-630A-812853433424}"/>
            </a:ext>
          </a:extLst>
        </cdr:cNvPr>
        <cdr:cNvSpPr/>
      </cdr:nvSpPr>
      <cdr:spPr>
        <a:xfrm xmlns:a="http://schemas.openxmlformats.org/drawingml/2006/main" flipH="1" flipV="1">
          <a:off x="3084286" y="5143500"/>
          <a:ext cx="1333500" cy="199571"/>
        </a:xfrm>
        <a:prstGeom xmlns:a="http://schemas.openxmlformats.org/drawingml/2006/main" prst="curvedUpArrow">
          <a:avLst/>
        </a:prstGeom>
        <a:solidFill xmlns:a="http://schemas.openxmlformats.org/drawingml/2006/main">
          <a:schemeClr val="accent4"/>
        </a:solidFill>
        <a:ln xmlns:a="http://schemas.openxmlformats.org/drawingml/2006/main">
          <a:solidFill>
            <a:schemeClr val="accent4"/>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US"/>
        </a:p>
      </cdr:txBody>
    </cdr:sp>
  </cdr:relSizeAnchor>
  <cdr:relSizeAnchor xmlns:cdr="http://schemas.openxmlformats.org/drawingml/2006/chartDrawing">
    <cdr:from>
      <cdr:x>0.3645</cdr:x>
      <cdr:y>0.65515</cdr:y>
    </cdr:from>
    <cdr:to>
      <cdr:x>0.3859</cdr:x>
      <cdr:y>0.69899</cdr:y>
    </cdr:to>
    <cdr:cxnSp macro="">
      <cdr:nvCxnSpPr>
        <cdr:cNvPr id="18" name="Straight Arrow Connector 17">
          <a:extLst xmlns:a="http://schemas.openxmlformats.org/drawingml/2006/main">
            <a:ext uri="{FF2B5EF4-FFF2-40B4-BE49-F238E27FC236}">
              <a16:creationId xmlns:a16="http://schemas.microsoft.com/office/drawing/2014/main" id="{4B162CAE-ED5D-42C5-E01A-E9A3614DF6BD}"/>
            </a:ext>
          </a:extLst>
        </cdr:cNvPr>
        <cdr:cNvCxnSpPr/>
      </cdr:nvCxnSpPr>
      <cdr:spPr>
        <a:xfrm xmlns:a="http://schemas.openxmlformats.org/drawingml/2006/main" flipH="1">
          <a:off x="3338287" y="5883728"/>
          <a:ext cx="195942" cy="393700"/>
        </a:xfrm>
        <a:prstGeom xmlns:a="http://schemas.openxmlformats.org/drawingml/2006/main" prst="straightConnector1">
          <a:avLst/>
        </a:prstGeom>
        <a:ln xmlns:a="http://schemas.openxmlformats.org/drawingml/2006/main" w="31750">
          <a:solidFill>
            <a:schemeClr val="accent4"/>
          </a:solidFill>
          <a:tailEnd type="triangle" w="med" len="me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0.36648</cdr:x>
      <cdr:y>0.65354</cdr:y>
    </cdr:from>
    <cdr:to>
      <cdr:x>0.40645</cdr:x>
      <cdr:y>0.67157</cdr:y>
    </cdr:to>
    <cdr:cxnSp macro="">
      <cdr:nvCxnSpPr>
        <cdr:cNvPr id="20" name="Straight Arrow Connector 19">
          <a:extLst xmlns:a="http://schemas.openxmlformats.org/drawingml/2006/main">
            <a:ext uri="{FF2B5EF4-FFF2-40B4-BE49-F238E27FC236}">
              <a16:creationId xmlns:a16="http://schemas.microsoft.com/office/drawing/2014/main" id="{B799B8C8-1DDD-2E24-7D61-B93E9EE879ED}"/>
            </a:ext>
          </a:extLst>
        </cdr:cNvPr>
        <cdr:cNvCxnSpPr/>
      </cdr:nvCxnSpPr>
      <cdr:spPr>
        <a:xfrm xmlns:a="http://schemas.openxmlformats.org/drawingml/2006/main" flipH="1" flipV="1">
          <a:off x="3356429" y="5869214"/>
          <a:ext cx="366005" cy="161972"/>
        </a:xfrm>
        <a:prstGeom xmlns:a="http://schemas.openxmlformats.org/drawingml/2006/main" prst="straightConnector1">
          <a:avLst/>
        </a:prstGeom>
        <a:ln xmlns:a="http://schemas.openxmlformats.org/drawingml/2006/main" w="31750">
          <a:solidFill>
            <a:schemeClr val="accent4"/>
          </a:solidFill>
          <a:tailEnd type="triangle" w="med" len="me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5.xml><?xml version="1.0" encoding="utf-8"?>
<c:userShapes xmlns:c="http://schemas.openxmlformats.org/drawingml/2006/chart">
  <cdr:relSizeAnchor xmlns:cdr="http://schemas.openxmlformats.org/drawingml/2006/chartDrawing">
    <cdr:from>
      <cdr:x>0.54699</cdr:x>
      <cdr:y>0.16187</cdr:y>
    </cdr:from>
    <cdr:to>
      <cdr:x>0.55026</cdr:x>
      <cdr:y>0.88454</cdr:y>
    </cdr:to>
    <cdr:cxnSp macro="">
      <cdr:nvCxnSpPr>
        <cdr:cNvPr id="2" name="Straight Connector 1">
          <a:extLst xmlns:a="http://schemas.openxmlformats.org/drawingml/2006/main">
            <a:ext uri="{FF2B5EF4-FFF2-40B4-BE49-F238E27FC236}">
              <a16:creationId xmlns:a16="http://schemas.microsoft.com/office/drawing/2014/main" id="{6D3B12BD-55E5-8008-CAD7-E46F0F52DFB3}"/>
            </a:ext>
          </a:extLst>
        </cdr:cNvPr>
        <cdr:cNvCxnSpPr/>
      </cdr:nvCxnSpPr>
      <cdr:spPr>
        <a:xfrm xmlns:a="http://schemas.openxmlformats.org/drawingml/2006/main">
          <a:off x="4454537" y="1207921"/>
          <a:ext cx="26630" cy="5392669"/>
        </a:xfrm>
        <a:prstGeom xmlns:a="http://schemas.openxmlformats.org/drawingml/2006/main" prst="line">
          <a:avLst/>
        </a:prstGeom>
        <a:ln xmlns:a="http://schemas.openxmlformats.org/drawingml/2006/main" w="22225">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0.13441</cdr:x>
      <cdr:y>0.52186</cdr:y>
    </cdr:from>
    <cdr:to>
      <cdr:x>0.94377</cdr:x>
      <cdr:y>0.52531</cdr:y>
    </cdr:to>
    <cdr:cxnSp macro="">
      <cdr:nvCxnSpPr>
        <cdr:cNvPr id="5" name="Straight Connector 4">
          <a:extLst xmlns:a="http://schemas.openxmlformats.org/drawingml/2006/main">
            <a:ext uri="{FF2B5EF4-FFF2-40B4-BE49-F238E27FC236}">
              <a16:creationId xmlns:a16="http://schemas.microsoft.com/office/drawing/2014/main" id="{E460511F-3994-5635-1423-BD378854BC83}"/>
            </a:ext>
          </a:extLst>
        </cdr:cNvPr>
        <cdr:cNvCxnSpPr/>
      </cdr:nvCxnSpPr>
      <cdr:spPr>
        <a:xfrm xmlns:a="http://schemas.openxmlformats.org/drawingml/2006/main">
          <a:off x="1094590" y="3894161"/>
          <a:ext cx="6591256" cy="25745"/>
        </a:xfrm>
        <a:prstGeom xmlns:a="http://schemas.openxmlformats.org/drawingml/2006/main" prst="line">
          <a:avLst/>
        </a:prstGeom>
        <a:ln xmlns:a="http://schemas.openxmlformats.org/drawingml/2006/main" w="22225">
          <a:solidFill>
            <a:schemeClr val="tx1"/>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0.59413</cdr:x>
      <cdr:y>0.35111</cdr:y>
    </cdr:from>
    <cdr:to>
      <cdr:x>0.94691</cdr:x>
      <cdr:y>0.3746</cdr:y>
    </cdr:to>
    <cdr:sp macro="" textlink="">
      <cdr:nvSpPr>
        <cdr:cNvPr id="60" name="Text Box 3">
          <a:extLst xmlns:a="http://schemas.openxmlformats.org/drawingml/2006/main">
            <a:ext uri="{FF2B5EF4-FFF2-40B4-BE49-F238E27FC236}">
              <a16:creationId xmlns:a16="http://schemas.microsoft.com/office/drawing/2014/main" id="{94546CF1-1A94-ED5E-E04D-9457B9C19D59}"/>
            </a:ext>
          </a:extLst>
        </cdr:cNvPr>
        <cdr:cNvSpPr txBox="1">
          <a:spLocks xmlns:a="http://schemas.openxmlformats.org/drawingml/2006/main" noChangeArrowheads="1"/>
        </cdr:cNvSpPr>
      </cdr:nvSpPr>
      <cdr:spPr bwMode="auto">
        <a:xfrm xmlns:a="http://schemas.openxmlformats.org/drawingml/2006/main">
          <a:off x="5441344" y="3153226"/>
          <a:ext cx="3230941" cy="210955"/>
        </a:xfrm>
        <a:prstGeom xmlns:a="http://schemas.openxmlformats.org/drawingml/2006/main" prst="rect">
          <a:avLst/>
        </a:prstGeom>
        <a:noFill xmlns:a="http://schemas.openxmlformats.org/drawingml/2006/main"/>
        <a:ln xmlns:a="http://schemas.openxmlformats.org/drawingml/2006/main">
          <a:noFill/>
        </a:ln>
        <a:effectLst xmlns:a="http://schemas.openxmlformats.org/drawingml/2006/main">
          <a:glow rad="127000">
            <a:schemeClr val="accent4"/>
          </a:glow>
        </a:effectLst>
        <a:extLst xmlns:a="http://schemas.openxmlformats.org/drawingml/2006/main">
          <a:ext uri="{909E8E84-426E-40dd-AFC4-6F175D3DCCD1}">
            <a14:hiddenFill xmlns:lc="http://schemas.openxmlformats.org/drawingml/2006/lockedCanvas" xmlns=""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lc="http://schemas.openxmlformats.org/drawingml/2006/lockedCanvas" xmlns=""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square" lIns="18288" tIns="22860" rIns="0" bIns="0" anchor="t"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sz="1200" b="1" i="0" u="none" strike="noStrike" baseline="0">
              <a:solidFill>
                <a:schemeClr val="accent1"/>
              </a:solidFill>
              <a:latin typeface="+mn-lt"/>
              <a:ea typeface="Times"/>
              <a:cs typeface="Times"/>
            </a:rPr>
            <a:t>Conservative on both Crime and Gun Control</a:t>
          </a:r>
        </a:p>
      </cdr:txBody>
    </cdr:sp>
  </cdr:relSizeAnchor>
  <cdr:relSizeAnchor xmlns:cdr="http://schemas.openxmlformats.org/drawingml/2006/chartDrawing">
    <cdr:from>
      <cdr:x>0.17251</cdr:x>
      <cdr:y>0.35137</cdr:y>
    </cdr:from>
    <cdr:to>
      <cdr:x>0.52892</cdr:x>
      <cdr:y>0.37486</cdr:y>
    </cdr:to>
    <cdr:sp macro="" textlink="">
      <cdr:nvSpPr>
        <cdr:cNvPr id="61" name="Text Box 3">
          <a:extLst xmlns:a="http://schemas.openxmlformats.org/drawingml/2006/main">
            <a:ext uri="{FF2B5EF4-FFF2-40B4-BE49-F238E27FC236}">
              <a16:creationId xmlns:a16="http://schemas.microsoft.com/office/drawing/2014/main" id="{38C08851-E49C-C292-79F4-3219561B3DD6}"/>
            </a:ext>
          </a:extLst>
        </cdr:cNvPr>
        <cdr:cNvSpPr txBox="1">
          <a:spLocks xmlns:a="http://schemas.openxmlformats.org/drawingml/2006/main" noChangeArrowheads="1"/>
        </cdr:cNvSpPr>
      </cdr:nvSpPr>
      <cdr:spPr bwMode="auto">
        <a:xfrm xmlns:a="http://schemas.openxmlformats.org/drawingml/2006/main">
          <a:off x="1579891" y="3155562"/>
          <a:ext cx="3264251" cy="21095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lc="http://schemas.openxmlformats.org/drawingml/2006/lockedCanvas" xmlns:a14="http://schemas.microsoft.com/office/drawing/2010/main" xmlns="">
              <a:solidFill>
                <a:srgbClr xmlns:mc="http://schemas.openxmlformats.org/markup-compatibility/2006" val="FFFFFF" mc:Ignorable="a14" a14:legacySpreadsheetColorIndex="65"/>
              </a:solidFill>
            </a14:hiddenFill>
          </a:ext>
          <a:ext uri="{91240B29-F687-4f45-9708-019B960494DF}">
            <a14:hiddenLine xmlns:lc="http://schemas.openxmlformats.org/drawingml/2006/lockedCanvas" xmlns:a14="http://schemas.microsoft.com/office/drawing/2010/main" xmlns=""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square" lIns="18288" tIns="22860" rIns="0" bIns="0" anchor="t"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sz="1200" b="1" i="0" u="none" strike="noStrike" baseline="0">
              <a:solidFill>
                <a:schemeClr val="accent1"/>
              </a:solidFill>
              <a:latin typeface="+mn-lt"/>
              <a:ea typeface="Times"/>
              <a:cs typeface="Times"/>
            </a:rPr>
            <a:t>Liberal on Crime and Conservative on Gun Control</a:t>
          </a:r>
        </a:p>
      </cdr:txBody>
    </cdr:sp>
  </cdr:relSizeAnchor>
  <cdr:relSizeAnchor xmlns:cdr="http://schemas.openxmlformats.org/drawingml/2006/chartDrawing">
    <cdr:from>
      <cdr:x>0.59294</cdr:x>
      <cdr:y>0.73775</cdr:y>
    </cdr:from>
    <cdr:to>
      <cdr:x>0.97821</cdr:x>
      <cdr:y>0.76124</cdr:y>
    </cdr:to>
    <cdr:sp macro="" textlink="">
      <cdr:nvSpPr>
        <cdr:cNvPr id="62" name="Text Box 3">
          <a:extLst xmlns:a="http://schemas.openxmlformats.org/drawingml/2006/main">
            <a:ext uri="{FF2B5EF4-FFF2-40B4-BE49-F238E27FC236}">
              <a16:creationId xmlns:a16="http://schemas.microsoft.com/office/drawing/2014/main" id="{38C08851-E49C-C292-79F4-3219561B3DD6}"/>
            </a:ext>
          </a:extLst>
        </cdr:cNvPr>
        <cdr:cNvSpPr txBox="1">
          <a:spLocks xmlns:a="http://schemas.openxmlformats.org/drawingml/2006/main" noChangeArrowheads="1"/>
        </cdr:cNvSpPr>
      </cdr:nvSpPr>
      <cdr:spPr bwMode="auto">
        <a:xfrm xmlns:a="http://schemas.openxmlformats.org/drawingml/2006/main">
          <a:off x="5430442" y="6625532"/>
          <a:ext cx="3528501" cy="21095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lc="http://schemas.openxmlformats.org/drawingml/2006/lockedCanvas" xmlns:a14="http://schemas.microsoft.com/office/drawing/2010/main" xmlns="">
              <a:solidFill>
                <a:srgbClr xmlns:mc="http://schemas.openxmlformats.org/markup-compatibility/2006" val="FFFFFF" mc:Ignorable="a14" a14:legacySpreadsheetColorIndex="65"/>
              </a:solidFill>
            </a14:hiddenFill>
          </a:ext>
          <a:ext uri="{91240B29-F687-4f45-9708-019B960494DF}">
            <a14:hiddenLine xmlns:lc="http://schemas.openxmlformats.org/drawingml/2006/lockedCanvas" xmlns:a14="http://schemas.microsoft.com/office/drawing/2010/main" xmlns=""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square" lIns="18288" tIns="22860" rIns="0" bIns="0" anchor="t"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sz="1200" b="1" i="0" u="none" strike="noStrike" baseline="0">
              <a:solidFill>
                <a:schemeClr val="accent1"/>
              </a:solidFill>
              <a:latin typeface="+mn-lt"/>
              <a:ea typeface="Times"/>
              <a:cs typeface="Times"/>
            </a:rPr>
            <a:t>Conservative on Crime and Liberal on Gun Control</a:t>
          </a:r>
        </a:p>
      </cdr:txBody>
    </cdr:sp>
  </cdr:relSizeAnchor>
  <cdr:relSizeAnchor xmlns:cdr="http://schemas.openxmlformats.org/drawingml/2006/chartDrawing">
    <cdr:from>
      <cdr:x>0.21202</cdr:x>
      <cdr:y>0.73736</cdr:y>
    </cdr:from>
    <cdr:to>
      <cdr:x>0.49198</cdr:x>
      <cdr:y>0.76364</cdr:y>
    </cdr:to>
    <cdr:sp macro="" textlink="">
      <cdr:nvSpPr>
        <cdr:cNvPr id="63" name="Text Box 3">
          <a:extLst xmlns:a="http://schemas.openxmlformats.org/drawingml/2006/main">
            <a:ext uri="{FF2B5EF4-FFF2-40B4-BE49-F238E27FC236}">
              <a16:creationId xmlns:a16="http://schemas.microsoft.com/office/drawing/2014/main" id="{4298A667-3D8E-476C-7EEA-572F9ABB8346}"/>
            </a:ext>
          </a:extLst>
        </cdr:cNvPr>
        <cdr:cNvSpPr txBox="1">
          <a:spLocks xmlns:a="http://schemas.openxmlformats.org/drawingml/2006/main" noChangeArrowheads="1"/>
        </cdr:cNvSpPr>
      </cdr:nvSpPr>
      <cdr:spPr bwMode="auto">
        <a:xfrm xmlns:a="http://schemas.openxmlformats.org/drawingml/2006/main">
          <a:off x="1941833" y="6622031"/>
          <a:ext cx="2564017" cy="235970"/>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lc="http://schemas.openxmlformats.org/drawingml/2006/lockedCanvas" xmlns=""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lc="http://schemas.openxmlformats.org/drawingml/2006/lockedCanvas" xmlns=""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square" lIns="18288" tIns="22860" rIns="0" bIns="0" anchor="t" upright="1">
          <a:no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sz="1200" b="1" i="0" u="none" strike="noStrike" baseline="0">
              <a:solidFill>
                <a:schemeClr val="accent1"/>
              </a:solidFill>
              <a:latin typeface="+mn-lt"/>
              <a:ea typeface="Times"/>
              <a:cs typeface="Times"/>
            </a:rPr>
            <a:t>Liberal on both Crime and Gun Control</a:t>
          </a:r>
        </a:p>
      </cdr:txBody>
    </cdr:sp>
  </cdr:relSizeAnchor>
  <cdr:relSizeAnchor xmlns:cdr="http://schemas.openxmlformats.org/drawingml/2006/chartDrawing">
    <cdr:from>
      <cdr:x>0.38855</cdr:x>
      <cdr:y>0.59835</cdr:y>
    </cdr:from>
    <cdr:to>
      <cdr:x>0.6603</cdr:x>
      <cdr:y>0.64909</cdr:y>
    </cdr:to>
    <cdr:cxnSp macro="">
      <cdr:nvCxnSpPr>
        <cdr:cNvPr id="3" name="Straight Arrow Connector 2">
          <a:extLst xmlns:a="http://schemas.openxmlformats.org/drawingml/2006/main">
            <a:ext uri="{FF2B5EF4-FFF2-40B4-BE49-F238E27FC236}">
              <a16:creationId xmlns:a16="http://schemas.microsoft.com/office/drawing/2014/main" id="{1941F1A1-9772-E000-0EA9-0DC078006D54}"/>
            </a:ext>
          </a:extLst>
        </cdr:cNvPr>
        <cdr:cNvCxnSpPr/>
      </cdr:nvCxnSpPr>
      <cdr:spPr>
        <a:xfrm xmlns:a="http://schemas.openxmlformats.org/drawingml/2006/main" flipH="1" flipV="1">
          <a:off x="3168662" y="4343400"/>
          <a:ext cx="2216138" cy="368300"/>
        </a:xfrm>
        <a:prstGeom xmlns:a="http://schemas.openxmlformats.org/drawingml/2006/main" prst="straightConnector1">
          <a:avLst/>
        </a:prstGeom>
        <a:ln xmlns:a="http://schemas.openxmlformats.org/drawingml/2006/main" w="31750">
          <a:solidFill>
            <a:srgbClr val="FF0000"/>
          </a:solidFill>
          <a:tailEnd type="triangle" w="med" len="me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0.43712</cdr:x>
      <cdr:y>0.5272</cdr:y>
    </cdr:from>
    <cdr:to>
      <cdr:x>0.54666</cdr:x>
      <cdr:y>0.64967</cdr:y>
    </cdr:to>
    <cdr:cxnSp macro="">
      <cdr:nvCxnSpPr>
        <cdr:cNvPr id="7" name="Straight Arrow Connector 6">
          <a:extLst xmlns:a="http://schemas.openxmlformats.org/drawingml/2006/main">
            <a:ext uri="{FF2B5EF4-FFF2-40B4-BE49-F238E27FC236}">
              <a16:creationId xmlns:a16="http://schemas.microsoft.com/office/drawing/2014/main" id="{2CC9004D-C623-E274-512A-AD42833ADA9B}"/>
            </a:ext>
          </a:extLst>
        </cdr:cNvPr>
        <cdr:cNvCxnSpPr/>
      </cdr:nvCxnSpPr>
      <cdr:spPr>
        <a:xfrm xmlns:a="http://schemas.openxmlformats.org/drawingml/2006/main" flipH="1">
          <a:off x="3581400" y="3826934"/>
          <a:ext cx="897466" cy="888999"/>
        </a:xfrm>
        <a:prstGeom xmlns:a="http://schemas.openxmlformats.org/drawingml/2006/main" prst="straightConnector1">
          <a:avLst/>
        </a:prstGeom>
        <a:ln xmlns:a="http://schemas.openxmlformats.org/drawingml/2006/main" w="31750">
          <a:solidFill>
            <a:srgbClr val="FF0000"/>
          </a:solidFill>
          <a:tailEnd type="triangle" w="med" len="me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0.36788</cdr:x>
      <cdr:y>0.62518</cdr:y>
    </cdr:from>
    <cdr:to>
      <cdr:x>0.45159</cdr:x>
      <cdr:y>0.62518</cdr:y>
    </cdr:to>
    <cdr:cxnSp macro="">
      <cdr:nvCxnSpPr>
        <cdr:cNvPr id="10" name="Straight Arrow Connector 9">
          <a:extLst xmlns:a="http://schemas.openxmlformats.org/drawingml/2006/main">
            <a:ext uri="{FF2B5EF4-FFF2-40B4-BE49-F238E27FC236}">
              <a16:creationId xmlns:a16="http://schemas.microsoft.com/office/drawing/2014/main" id="{53FB200A-F377-60E2-52EB-6523FE4B898A}"/>
            </a:ext>
          </a:extLst>
        </cdr:cNvPr>
        <cdr:cNvCxnSpPr/>
      </cdr:nvCxnSpPr>
      <cdr:spPr>
        <a:xfrm xmlns:a="http://schemas.openxmlformats.org/drawingml/2006/main">
          <a:off x="3014132" y="4538133"/>
          <a:ext cx="685801" cy="0"/>
        </a:xfrm>
        <a:prstGeom xmlns:a="http://schemas.openxmlformats.org/drawingml/2006/main" prst="straightConnector1">
          <a:avLst/>
        </a:prstGeom>
        <a:ln xmlns:a="http://schemas.openxmlformats.org/drawingml/2006/main" w="31750">
          <a:solidFill>
            <a:srgbClr val="FF0000"/>
          </a:solidFill>
          <a:tailEnd type="triangle" w="med" len="me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0.30175</cdr:x>
      <cdr:y>0.60068</cdr:y>
    </cdr:from>
    <cdr:to>
      <cdr:x>0.38338</cdr:x>
      <cdr:y>0.60068</cdr:y>
    </cdr:to>
    <cdr:cxnSp macro="">
      <cdr:nvCxnSpPr>
        <cdr:cNvPr id="17" name="Straight Arrow Connector 16">
          <a:extLst xmlns:a="http://schemas.openxmlformats.org/drawingml/2006/main">
            <a:ext uri="{FF2B5EF4-FFF2-40B4-BE49-F238E27FC236}">
              <a16:creationId xmlns:a16="http://schemas.microsoft.com/office/drawing/2014/main" id="{71AE59A6-0933-3FDF-0AF2-693C595C6278}"/>
            </a:ext>
          </a:extLst>
        </cdr:cNvPr>
        <cdr:cNvCxnSpPr/>
      </cdr:nvCxnSpPr>
      <cdr:spPr>
        <a:xfrm xmlns:a="http://schemas.openxmlformats.org/drawingml/2006/main" flipH="1">
          <a:off x="2472267" y="4360333"/>
          <a:ext cx="668868" cy="0"/>
        </a:xfrm>
        <a:prstGeom xmlns:a="http://schemas.openxmlformats.org/drawingml/2006/main" prst="straightConnector1">
          <a:avLst/>
        </a:prstGeom>
        <a:ln xmlns:a="http://schemas.openxmlformats.org/drawingml/2006/main" w="31750">
          <a:solidFill>
            <a:schemeClr val="accent1"/>
          </a:solidFill>
          <a:tailEnd type="triangle" w="med" len="me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0.33895</cdr:x>
      <cdr:y>0.65084</cdr:y>
    </cdr:from>
    <cdr:to>
      <cdr:x>0.38442</cdr:x>
      <cdr:y>0.65084</cdr:y>
    </cdr:to>
    <cdr:cxnSp macro="">
      <cdr:nvCxnSpPr>
        <cdr:cNvPr id="21" name="Straight Arrow Connector 20">
          <a:extLst xmlns:a="http://schemas.openxmlformats.org/drawingml/2006/main">
            <a:ext uri="{FF2B5EF4-FFF2-40B4-BE49-F238E27FC236}">
              <a16:creationId xmlns:a16="http://schemas.microsoft.com/office/drawing/2014/main" id="{F6E8E27B-73A2-6F68-950E-0D19E4E9D07E}"/>
            </a:ext>
          </a:extLst>
        </cdr:cNvPr>
        <cdr:cNvCxnSpPr/>
      </cdr:nvCxnSpPr>
      <cdr:spPr>
        <a:xfrm xmlns:a="http://schemas.openxmlformats.org/drawingml/2006/main" flipH="1">
          <a:off x="2777067" y="4724399"/>
          <a:ext cx="372535" cy="0"/>
        </a:xfrm>
        <a:prstGeom xmlns:a="http://schemas.openxmlformats.org/drawingml/2006/main" prst="straightConnector1">
          <a:avLst/>
        </a:prstGeom>
        <a:ln xmlns:a="http://schemas.openxmlformats.org/drawingml/2006/main" w="31750">
          <a:solidFill>
            <a:schemeClr val="accent1"/>
          </a:solidFill>
          <a:tailEnd type="triangle" w="med" len="me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0.30175</cdr:x>
      <cdr:y>0.6555</cdr:y>
    </cdr:from>
    <cdr:to>
      <cdr:x>0.43092</cdr:x>
      <cdr:y>0.77681</cdr:y>
    </cdr:to>
    <cdr:cxnSp macro="">
      <cdr:nvCxnSpPr>
        <cdr:cNvPr id="25" name="Straight Arrow Connector 24">
          <a:extLst xmlns:a="http://schemas.openxmlformats.org/drawingml/2006/main">
            <a:ext uri="{FF2B5EF4-FFF2-40B4-BE49-F238E27FC236}">
              <a16:creationId xmlns:a16="http://schemas.microsoft.com/office/drawing/2014/main" id="{9D1D5572-3F5B-60FA-37FF-87B531F67C6E}"/>
            </a:ext>
          </a:extLst>
        </cdr:cNvPr>
        <cdr:cNvCxnSpPr/>
      </cdr:nvCxnSpPr>
      <cdr:spPr>
        <a:xfrm xmlns:a="http://schemas.openxmlformats.org/drawingml/2006/main" flipH="1">
          <a:off x="2472266" y="4758266"/>
          <a:ext cx="1058333" cy="880534"/>
        </a:xfrm>
        <a:prstGeom xmlns:a="http://schemas.openxmlformats.org/drawingml/2006/main" prst="straightConnector1">
          <a:avLst/>
        </a:prstGeom>
        <a:ln xmlns:a="http://schemas.openxmlformats.org/drawingml/2006/main" w="31750">
          <a:solidFill>
            <a:schemeClr val="accent1"/>
          </a:solidFill>
          <a:tailEnd type="triangle" w="med" len="me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0.45985</cdr:x>
      <cdr:y>0.50154</cdr:y>
    </cdr:from>
    <cdr:to>
      <cdr:x>0.54562</cdr:x>
      <cdr:y>0.62401</cdr:y>
    </cdr:to>
    <cdr:cxnSp macro="">
      <cdr:nvCxnSpPr>
        <cdr:cNvPr id="27" name="Straight Arrow Connector 26">
          <a:extLst xmlns:a="http://schemas.openxmlformats.org/drawingml/2006/main">
            <a:ext uri="{FF2B5EF4-FFF2-40B4-BE49-F238E27FC236}">
              <a16:creationId xmlns:a16="http://schemas.microsoft.com/office/drawing/2014/main" id="{FB697246-BF6C-C29C-953B-809902BC40D0}"/>
            </a:ext>
          </a:extLst>
        </cdr:cNvPr>
        <cdr:cNvCxnSpPr/>
      </cdr:nvCxnSpPr>
      <cdr:spPr>
        <a:xfrm xmlns:a="http://schemas.openxmlformats.org/drawingml/2006/main" flipV="1">
          <a:off x="3767666" y="3640667"/>
          <a:ext cx="702734" cy="888999"/>
        </a:xfrm>
        <a:prstGeom xmlns:a="http://schemas.openxmlformats.org/drawingml/2006/main" prst="straightConnector1">
          <a:avLst/>
        </a:prstGeom>
        <a:ln xmlns:a="http://schemas.openxmlformats.org/drawingml/2006/main" w="31750">
          <a:solidFill>
            <a:schemeClr val="accent1"/>
          </a:solidFill>
          <a:tailEnd type="triangle" w="med" len="me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0.31613</cdr:x>
      <cdr:y>0.63594</cdr:y>
    </cdr:from>
    <cdr:to>
      <cdr:x>0.39244</cdr:x>
      <cdr:y>0.64844</cdr:y>
    </cdr:to>
    <cdr:sp macro="" textlink="">
      <cdr:nvSpPr>
        <cdr:cNvPr id="9" name="Curved Up Arrow 8">
          <a:extLst xmlns:a="http://schemas.openxmlformats.org/drawingml/2006/main">
            <a:ext uri="{FF2B5EF4-FFF2-40B4-BE49-F238E27FC236}">
              <a16:creationId xmlns:a16="http://schemas.microsoft.com/office/drawing/2014/main" id="{815DCF87-4742-C861-F900-3FDAE671B02E}"/>
            </a:ext>
          </a:extLst>
        </cdr:cNvPr>
        <cdr:cNvSpPr/>
      </cdr:nvSpPr>
      <cdr:spPr>
        <a:xfrm xmlns:a="http://schemas.openxmlformats.org/drawingml/2006/main" flipV="1">
          <a:off x="2578100" y="5168900"/>
          <a:ext cx="622300" cy="101600"/>
        </a:xfrm>
        <a:prstGeom xmlns:a="http://schemas.openxmlformats.org/drawingml/2006/main" prst="curvedUpArrow">
          <a:avLst/>
        </a:prstGeom>
        <a:solidFill xmlns:a="http://schemas.openxmlformats.org/drawingml/2006/main">
          <a:srgbClr val="FF0000"/>
        </a:solidFill>
        <a:ln xmlns:a="http://schemas.openxmlformats.org/drawingml/2006/main">
          <a:solidFill>
            <a:srgbClr val="FF0000"/>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a:lstStyle xmlns:a="http://schemas.openxmlformats.org/drawingml/2006/main"/>
        <a:p xmlns:a="http://schemas.openxmlformats.org/drawingml/2006/main">
          <a:endParaRPr lang="en-US"/>
        </a:p>
      </cdr:txBody>
    </cdr:sp>
  </cdr:relSizeAnchor>
  <cdr:relSizeAnchor xmlns:cdr="http://schemas.openxmlformats.org/drawingml/2006/chartDrawing">
    <cdr:from>
      <cdr:x>0.74583</cdr:x>
      <cdr:y>0.15417</cdr:y>
    </cdr:from>
    <cdr:to>
      <cdr:x>0.96666</cdr:x>
      <cdr:y>0.29815</cdr:y>
    </cdr:to>
    <cdr:pic>
      <cdr:nvPicPr>
        <cdr:cNvPr id="4" name="Picture 3">
          <a:extLst xmlns:a="http://schemas.openxmlformats.org/drawingml/2006/main">
            <a:ext uri="{FF2B5EF4-FFF2-40B4-BE49-F238E27FC236}">
              <a16:creationId xmlns:a16="http://schemas.microsoft.com/office/drawing/2014/main" id="{35E034DF-873F-6927-B68D-EB357289A75A}"/>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6819910" y="1409720"/>
          <a:ext cx="2019270" cy="1316553"/>
        </a:xfrm>
        <a:prstGeom xmlns:a="http://schemas.openxmlformats.org/drawingml/2006/main" prst="rect">
          <a:avLst/>
        </a:prstGeom>
      </cdr:spPr>
    </cdr:pic>
  </cdr:relSizeAnchor>
  <cdr:relSizeAnchor xmlns:cdr="http://schemas.openxmlformats.org/drawingml/2006/chartDrawing">
    <cdr:from>
      <cdr:x>0.30071</cdr:x>
      <cdr:y>0.55051</cdr:y>
    </cdr:from>
    <cdr:to>
      <cdr:x>0.47544</cdr:x>
      <cdr:y>0.59883</cdr:y>
    </cdr:to>
    <cdr:cxnSp macro="">
      <cdr:nvCxnSpPr>
        <cdr:cNvPr id="8" name="Straight Arrow Connector 7">
          <a:extLst xmlns:a="http://schemas.openxmlformats.org/drawingml/2006/main">
            <a:ext uri="{FF2B5EF4-FFF2-40B4-BE49-F238E27FC236}">
              <a16:creationId xmlns:a16="http://schemas.microsoft.com/office/drawing/2014/main" id="{ACF119CA-E28E-6D37-F82F-F98A6C86A842}"/>
            </a:ext>
          </a:extLst>
        </cdr:cNvPr>
        <cdr:cNvCxnSpPr/>
      </cdr:nvCxnSpPr>
      <cdr:spPr>
        <a:xfrm xmlns:a="http://schemas.openxmlformats.org/drawingml/2006/main" flipV="1">
          <a:off x="2754086" y="4943929"/>
          <a:ext cx="1600200" cy="434023"/>
        </a:xfrm>
        <a:prstGeom xmlns:a="http://schemas.openxmlformats.org/drawingml/2006/main" prst="straightConnector1">
          <a:avLst/>
        </a:prstGeom>
        <a:ln xmlns:a="http://schemas.openxmlformats.org/drawingml/2006/main" w="31750">
          <a:solidFill>
            <a:schemeClr val="accent4"/>
          </a:solidFill>
          <a:tailEnd type="triangle" w="med" len="me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0.30071</cdr:x>
      <cdr:y>0.70808</cdr:y>
    </cdr:from>
    <cdr:to>
      <cdr:x>0.33875</cdr:x>
      <cdr:y>0.7752</cdr:y>
    </cdr:to>
    <cdr:cxnSp macro="">
      <cdr:nvCxnSpPr>
        <cdr:cNvPr id="14" name="Straight Arrow Connector 13">
          <a:extLst xmlns:a="http://schemas.openxmlformats.org/drawingml/2006/main">
            <a:ext uri="{FF2B5EF4-FFF2-40B4-BE49-F238E27FC236}">
              <a16:creationId xmlns:a16="http://schemas.microsoft.com/office/drawing/2014/main" id="{8F12EAB6-2653-3B62-7E92-E4E8781F8D8A}"/>
            </a:ext>
          </a:extLst>
        </cdr:cNvPr>
        <cdr:cNvCxnSpPr/>
      </cdr:nvCxnSpPr>
      <cdr:spPr>
        <a:xfrm xmlns:a="http://schemas.openxmlformats.org/drawingml/2006/main" flipV="1">
          <a:off x="2754086" y="6359072"/>
          <a:ext cx="348343" cy="602751"/>
        </a:xfrm>
        <a:prstGeom xmlns:a="http://schemas.openxmlformats.org/drawingml/2006/main" prst="straightConnector1">
          <a:avLst/>
        </a:prstGeom>
        <a:ln xmlns:a="http://schemas.openxmlformats.org/drawingml/2006/main" w="31750">
          <a:solidFill>
            <a:schemeClr val="accent4"/>
          </a:solidFill>
          <a:tailEnd type="triangle" w="med" len="me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0.36648</cdr:x>
      <cdr:y>0.50247</cdr:y>
    </cdr:from>
    <cdr:to>
      <cdr:x>0.54437</cdr:x>
      <cdr:y>0.72727</cdr:y>
    </cdr:to>
    <cdr:cxnSp macro="">
      <cdr:nvCxnSpPr>
        <cdr:cNvPr id="18" name="Straight Arrow Connector 17">
          <a:extLst xmlns:a="http://schemas.openxmlformats.org/drawingml/2006/main">
            <a:ext uri="{FF2B5EF4-FFF2-40B4-BE49-F238E27FC236}">
              <a16:creationId xmlns:a16="http://schemas.microsoft.com/office/drawing/2014/main" id="{9D374CB1-C608-4FD9-F327-70D9B3AEE64E}"/>
            </a:ext>
          </a:extLst>
        </cdr:cNvPr>
        <cdr:cNvCxnSpPr/>
      </cdr:nvCxnSpPr>
      <cdr:spPr>
        <a:xfrm xmlns:a="http://schemas.openxmlformats.org/drawingml/2006/main" flipH="1">
          <a:off x="3356430" y="4512537"/>
          <a:ext cx="1629228" cy="2018891"/>
        </a:xfrm>
        <a:prstGeom xmlns:a="http://schemas.openxmlformats.org/drawingml/2006/main" prst="straightConnector1">
          <a:avLst/>
        </a:prstGeom>
        <a:ln xmlns:a="http://schemas.openxmlformats.org/drawingml/2006/main" w="31750">
          <a:solidFill>
            <a:schemeClr val="accent4"/>
          </a:solidFill>
          <a:tailEnd type="triangle" w="med" len="me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0.313</cdr:x>
      <cdr:y>0.6495</cdr:y>
    </cdr:from>
    <cdr:to>
      <cdr:x>0.33677</cdr:x>
      <cdr:y>0.78384</cdr:y>
    </cdr:to>
    <cdr:sp macro="" textlink="">
      <cdr:nvSpPr>
        <cdr:cNvPr id="24" name="Curved Up Arrow 23">
          <a:extLst xmlns:a="http://schemas.openxmlformats.org/drawingml/2006/main">
            <a:ext uri="{FF2B5EF4-FFF2-40B4-BE49-F238E27FC236}">
              <a16:creationId xmlns:a16="http://schemas.microsoft.com/office/drawing/2014/main" id="{5FBAECB7-FBD9-A11C-71DF-5E0A6D7A6B15}"/>
            </a:ext>
          </a:extLst>
        </cdr:cNvPr>
        <cdr:cNvSpPr/>
      </cdr:nvSpPr>
      <cdr:spPr>
        <a:xfrm xmlns:a="http://schemas.openxmlformats.org/drawingml/2006/main" rot="5400000">
          <a:off x="2372182" y="6327328"/>
          <a:ext cx="1206497" cy="217711"/>
        </a:xfrm>
        <a:prstGeom xmlns:a="http://schemas.openxmlformats.org/drawingml/2006/main" prst="curvedUpArrow">
          <a:avLst>
            <a:gd name="adj1" fmla="val 25000"/>
            <a:gd name="adj2" fmla="val 50000"/>
            <a:gd name="adj3" fmla="val 45000"/>
          </a:avLst>
        </a:prstGeom>
        <a:solidFill xmlns:a="http://schemas.openxmlformats.org/drawingml/2006/main">
          <a:schemeClr val="accent4"/>
        </a:solidFill>
        <a:ln xmlns:a="http://schemas.openxmlformats.org/drawingml/2006/main">
          <a:solidFill>
            <a:schemeClr val="accent4"/>
          </a:solidFill>
          <a:tailEnd type="none" w="lg" len="lg"/>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n-US"/>
        </a:p>
      </cdr:txBody>
    </cdr:sp>
  </cdr:relSizeAnchor>
</c:userShapes>
</file>

<file path=xl/drawings/drawing6.xml><?xml version="1.0" encoding="utf-8"?>
<xdr:wsDr xmlns:xdr="http://schemas.openxmlformats.org/drawingml/2006/spreadsheetDrawing" xmlns:a="http://schemas.openxmlformats.org/drawingml/2006/main">
  <xdr:twoCellAnchor>
    <xdr:from>
      <xdr:col>29</xdr:col>
      <xdr:colOff>698500</xdr:colOff>
      <xdr:row>21</xdr:row>
      <xdr:rowOff>114300</xdr:rowOff>
    </xdr:from>
    <xdr:to>
      <xdr:col>29</xdr:col>
      <xdr:colOff>698557</xdr:colOff>
      <xdr:row>35</xdr:row>
      <xdr:rowOff>12700</xdr:rowOff>
    </xdr:to>
    <xdr:cxnSp macro="">
      <xdr:nvCxnSpPr>
        <xdr:cNvPr id="4" name="Straight Connector 3">
          <a:extLst>
            <a:ext uri="{FF2B5EF4-FFF2-40B4-BE49-F238E27FC236}">
              <a16:creationId xmlns:a16="http://schemas.microsoft.com/office/drawing/2014/main" id="{02D22640-7B0F-9C49-BD8B-702E0F02B5C8}"/>
            </a:ext>
          </a:extLst>
        </xdr:cNvPr>
        <xdr:cNvCxnSpPr/>
      </xdr:nvCxnSpPr>
      <xdr:spPr>
        <a:xfrm flipH="1">
          <a:off x="25781000" y="5600700"/>
          <a:ext cx="57" cy="2743200"/>
        </a:xfrm>
        <a:prstGeom prst="line">
          <a:avLst/>
        </a:prstGeom>
        <a:ln w="38100">
          <a:solidFill>
            <a:schemeClr val="tx1"/>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xdr:colOff>
      <xdr:row>17</xdr:row>
      <xdr:rowOff>0</xdr:rowOff>
    </xdr:from>
    <xdr:to>
      <xdr:col>15</xdr:col>
      <xdr:colOff>596901</xdr:colOff>
      <xdr:row>36</xdr:row>
      <xdr:rowOff>12700</xdr:rowOff>
    </xdr:to>
    <xdr:graphicFrame macro="">
      <xdr:nvGraphicFramePr>
        <xdr:cNvPr id="14" name="Chart 13">
          <a:extLst>
            <a:ext uri="{FF2B5EF4-FFF2-40B4-BE49-F238E27FC236}">
              <a16:creationId xmlns:a16="http://schemas.microsoft.com/office/drawing/2014/main" id="{7D4B1DF6-B105-E84E-AB60-5EB9F3DAFE6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0</xdr:colOff>
      <xdr:row>17</xdr:row>
      <xdr:rowOff>0</xdr:rowOff>
    </xdr:from>
    <xdr:to>
      <xdr:col>30</xdr:col>
      <xdr:colOff>533400</xdr:colOff>
      <xdr:row>36</xdr:row>
      <xdr:rowOff>0</xdr:rowOff>
    </xdr:to>
    <xdr:graphicFrame macro="">
      <xdr:nvGraphicFramePr>
        <xdr:cNvPr id="15" name="Chart 14">
          <a:extLst>
            <a:ext uri="{FF2B5EF4-FFF2-40B4-BE49-F238E27FC236}">
              <a16:creationId xmlns:a16="http://schemas.microsoft.com/office/drawing/2014/main" id="{4B9A4902-ED03-8649-9561-29FB695E73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7.xml><?xml version="1.0" encoding="utf-8"?>
<c:userShapes xmlns:c="http://schemas.openxmlformats.org/drawingml/2006/chart">
  <cdr:relSizeAnchor xmlns:cdr="http://schemas.openxmlformats.org/drawingml/2006/chartDrawing">
    <cdr:from>
      <cdr:x>0.53156</cdr:x>
      <cdr:y>0.44971</cdr:y>
    </cdr:from>
    <cdr:to>
      <cdr:x>0.58748</cdr:x>
      <cdr:y>0.53127</cdr:y>
    </cdr:to>
    <cdr:sp macro="" textlink="">
      <cdr:nvSpPr>
        <cdr:cNvPr id="6" name="Text Box 3">
          <a:extLst xmlns:a="http://schemas.openxmlformats.org/drawingml/2006/main">
            <a:ext uri="{FF2B5EF4-FFF2-40B4-BE49-F238E27FC236}">
              <a16:creationId xmlns:a16="http://schemas.microsoft.com/office/drawing/2014/main" id="{21C14C1C-3769-8E19-9C65-A23547F7584D}"/>
            </a:ext>
          </a:extLst>
        </cdr:cNvPr>
        <cdr:cNvSpPr txBox="1">
          <a:spLocks xmlns:a="http://schemas.openxmlformats.org/drawingml/2006/main" noChangeArrowheads="1"/>
        </cdr:cNvSpPr>
      </cdr:nvSpPr>
      <cdr:spPr bwMode="auto">
        <a:xfrm xmlns:a="http://schemas.openxmlformats.org/drawingml/2006/main">
          <a:off x="7776870" y="1741949"/>
          <a:ext cx="818132" cy="315922"/>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lc="http://schemas.openxmlformats.org/drawingml/2006/lockedCanvas" xmlns=""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lc="http://schemas.openxmlformats.org/drawingml/2006/lockedCanvas" xmlns=""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square" lIns="18288" tIns="22860" rIns="0" bIns="0" anchor="t"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sz="1600" b="1" i="0" u="none" strike="noStrike" baseline="0">
              <a:solidFill>
                <a:srgbClr val="000000"/>
              </a:solidFill>
              <a:latin typeface="+mn-lt"/>
              <a:ea typeface="Times"/>
              <a:cs typeface="Times"/>
            </a:rPr>
            <a:t>Midpoint</a:t>
          </a:r>
        </a:p>
      </cdr:txBody>
    </cdr:sp>
  </cdr:relSizeAnchor>
  <cdr:relSizeAnchor xmlns:cdr="http://schemas.openxmlformats.org/drawingml/2006/chartDrawing">
    <cdr:from>
      <cdr:x>0.50108</cdr:x>
      <cdr:y>0.51148</cdr:y>
    </cdr:from>
    <cdr:to>
      <cdr:x>0.52943</cdr:x>
      <cdr:y>0.58497</cdr:y>
    </cdr:to>
    <cdr:cxnSp macro="">
      <cdr:nvCxnSpPr>
        <cdr:cNvPr id="7" name="Straight Arrow Connector 6">
          <a:extLst xmlns:a="http://schemas.openxmlformats.org/drawingml/2006/main">
            <a:ext uri="{FF2B5EF4-FFF2-40B4-BE49-F238E27FC236}">
              <a16:creationId xmlns:a16="http://schemas.microsoft.com/office/drawing/2014/main" id="{8205DD60-10E8-C6EA-88A1-86BE3E782D62}"/>
            </a:ext>
          </a:extLst>
        </cdr:cNvPr>
        <cdr:cNvCxnSpPr/>
      </cdr:nvCxnSpPr>
      <cdr:spPr bwMode="auto">
        <a:xfrm xmlns:a="http://schemas.openxmlformats.org/drawingml/2006/main" flipH="1">
          <a:off x="7330997" y="1981215"/>
          <a:ext cx="414772" cy="284663"/>
        </a:xfrm>
        <a:prstGeom xmlns:a="http://schemas.openxmlformats.org/drawingml/2006/main" prst="straightConnector1">
          <a:avLst/>
        </a:prstGeom>
        <a:solidFill xmlns:a="http://schemas.openxmlformats.org/drawingml/2006/main">
          <a:srgbClr xmlns:mc="http://schemas.openxmlformats.org/markup-compatibility/2006" xmlns:a14="http://schemas.microsoft.com/office/drawing/2010/main" val="FFFFFF" mc:Ignorable="a14" a14:legacySpreadsheetColorIndex="9"/>
        </a:solidFill>
        <a:ln xmlns:a="http://schemas.openxmlformats.org/drawingml/2006/mai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a:ln>
        <a:effectLst xmlns:a="http://schemas.openxmlformats.org/drawingml/2006/main"/>
        <a:extLst xmlns:a="http://schemas.openxmlformats.org/drawingml/2006/main">
          <a:ext uri="{AF507438-7753-43e0-B8FC-AC1667EBCBE1}">
            <a14:hiddenEffects xmlns:lc="http://schemas.openxmlformats.org/drawingml/2006/lockedCanvas" xmlns="" xmlns:a14="http://schemas.microsoft.com/office/drawing/2010/main">
              <a:effectLst>
                <a:outerShdw blurRad="63500" dist="38099" dir="2700000" algn="ctr" rotWithShape="0">
                  <a:srgbClr val="000000">
                    <a:alpha val="74998"/>
                  </a:srgbClr>
                </a:outerShdw>
              </a:effectLst>
            </a14:hiddenEffects>
          </a:ext>
        </a:extLst>
      </cdr:spPr>
    </cdr:cxnSp>
  </cdr:relSizeAnchor>
  <cdr:relSizeAnchor xmlns:cdr="http://schemas.openxmlformats.org/drawingml/2006/chartDrawing">
    <cdr:from>
      <cdr:x>0.49708</cdr:x>
      <cdr:y>0.28608</cdr:y>
    </cdr:from>
    <cdr:to>
      <cdr:x>0.49708</cdr:x>
      <cdr:y>0.96227</cdr:y>
    </cdr:to>
    <cdr:cxnSp macro="">
      <cdr:nvCxnSpPr>
        <cdr:cNvPr id="4" name="Straight Connector 3">
          <a:extLst xmlns:a="http://schemas.openxmlformats.org/drawingml/2006/main">
            <a:ext uri="{FF2B5EF4-FFF2-40B4-BE49-F238E27FC236}">
              <a16:creationId xmlns:a16="http://schemas.microsoft.com/office/drawing/2014/main" id="{6ED0CC51-4BEF-C25E-D130-95CF39768889}"/>
            </a:ext>
          </a:extLst>
        </cdr:cNvPr>
        <cdr:cNvCxnSpPr/>
      </cdr:nvCxnSpPr>
      <cdr:spPr>
        <a:xfrm xmlns:a="http://schemas.openxmlformats.org/drawingml/2006/main" flipH="1">
          <a:off x="7569200" y="1117609"/>
          <a:ext cx="57" cy="2641591"/>
        </a:xfrm>
        <a:prstGeom xmlns:a="http://schemas.openxmlformats.org/drawingml/2006/main" prst="line">
          <a:avLst/>
        </a:prstGeom>
        <a:ln xmlns:a="http://schemas.openxmlformats.org/drawingml/2006/main" w="38100">
          <a:solidFill>
            <a:schemeClr val="tx1"/>
          </a:solidFill>
          <a:prstDash val="soli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0.19939</cdr:x>
      <cdr:y>0.41639</cdr:y>
    </cdr:from>
    <cdr:to>
      <cdr:x>0.41406</cdr:x>
      <cdr:y>0.77049</cdr:y>
    </cdr:to>
    <cdr:cxnSp macro="">
      <cdr:nvCxnSpPr>
        <cdr:cNvPr id="10" name="Straight Arrow Connector 9">
          <a:extLst xmlns:a="http://schemas.openxmlformats.org/drawingml/2006/main">
            <a:ext uri="{FF2B5EF4-FFF2-40B4-BE49-F238E27FC236}">
              <a16:creationId xmlns:a16="http://schemas.microsoft.com/office/drawing/2014/main" id="{D0243344-1F18-5CEA-3805-13F282FAF15D}"/>
            </a:ext>
          </a:extLst>
        </cdr:cNvPr>
        <cdr:cNvCxnSpPr/>
      </cdr:nvCxnSpPr>
      <cdr:spPr>
        <a:xfrm xmlns:a="http://schemas.openxmlformats.org/drawingml/2006/main">
          <a:off x="2917123" y="1612887"/>
          <a:ext cx="3140776" cy="1371613"/>
        </a:xfrm>
        <a:prstGeom xmlns:a="http://schemas.openxmlformats.org/drawingml/2006/main" prst="straightConnector1">
          <a:avLst/>
        </a:prstGeom>
        <a:ln xmlns:a="http://schemas.openxmlformats.org/drawingml/2006/main" w="25400">
          <a:solidFill>
            <a:srgbClr val="FF0000"/>
          </a:solidFill>
          <a:tailEnd type="stealth" w="lg" len="lg"/>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0.8559</cdr:x>
      <cdr:y>0.21312</cdr:y>
    </cdr:from>
    <cdr:to>
      <cdr:x>0.99392</cdr:x>
      <cdr:y>0.55301</cdr:y>
    </cdr:to>
    <cdr:pic>
      <cdr:nvPicPr>
        <cdr:cNvPr id="2" name="Picture 1">
          <a:extLst xmlns:a="http://schemas.openxmlformats.org/drawingml/2006/main">
            <a:ext uri="{FF2B5EF4-FFF2-40B4-BE49-F238E27FC236}">
              <a16:creationId xmlns:a16="http://schemas.microsoft.com/office/drawing/2014/main" id="{6DEF63A5-CA81-8B9E-CB28-E966F5A4BE4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2522200" y="825506"/>
          <a:ext cx="2019288" cy="1316564"/>
        </a:xfrm>
        <a:prstGeom xmlns:a="http://schemas.openxmlformats.org/drawingml/2006/main" prst="rect">
          <a:avLst/>
        </a:prstGeom>
      </cdr:spPr>
    </cdr:pic>
  </cdr:relSizeAnchor>
  <cdr:relSizeAnchor xmlns:cdr="http://schemas.openxmlformats.org/drawingml/2006/chartDrawing">
    <cdr:from>
      <cdr:x>0.25434</cdr:x>
      <cdr:y>0.41639</cdr:y>
    </cdr:from>
    <cdr:to>
      <cdr:x>0.25434</cdr:x>
      <cdr:y>0.77049</cdr:y>
    </cdr:to>
    <cdr:cxnSp macro="">
      <cdr:nvCxnSpPr>
        <cdr:cNvPr id="9" name="Straight Arrow Connector 8">
          <a:extLst xmlns:a="http://schemas.openxmlformats.org/drawingml/2006/main">
            <a:ext uri="{FF2B5EF4-FFF2-40B4-BE49-F238E27FC236}">
              <a16:creationId xmlns:a16="http://schemas.microsoft.com/office/drawing/2014/main" id="{27642025-8366-239A-9365-C950E84FE217}"/>
            </a:ext>
          </a:extLst>
        </cdr:cNvPr>
        <cdr:cNvCxnSpPr/>
      </cdr:nvCxnSpPr>
      <cdr:spPr>
        <a:xfrm xmlns:a="http://schemas.openxmlformats.org/drawingml/2006/main" flipH="1">
          <a:off x="3721099" y="1612900"/>
          <a:ext cx="1" cy="1371600"/>
        </a:xfrm>
        <a:prstGeom xmlns:a="http://schemas.openxmlformats.org/drawingml/2006/main" prst="straightConnector1">
          <a:avLst/>
        </a:prstGeom>
        <a:ln xmlns:a="http://schemas.openxmlformats.org/drawingml/2006/main" w="25400">
          <a:solidFill>
            <a:srgbClr val="FF0000"/>
          </a:solidFill>
          <a:tailEnd type="stealth" w="lg" len="lg"/>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0.20052</cdr:x>
      <cdr:y>0.41639</cdr:y>
    </cdr:from>
    <cdr:to>
      <cdr:x>0.25347</cdr:x>
      <cdr:y>0.77049</cdr:y>
    </cdr:to>
    <cdr:cxnSp macro="">
      <cdr:nvCxnSpPr>
        <cdr:cNvPr id="16" name="Straight Arrow Connector 15">
          <a:extLst xmlns:a="http://schemas.openxmlformats.org/drawingml/2006/main">
            <a:ext uri="{FF2B5EF4-FFF2-40B4-BE49-F238E27FC236}">
              <a16:creationId xmlns:a16="http://schemas.microsoft.com/office/drawing/2014/main" id="{8294A89A-B9D9-1FDC-D18C-A46A093DCEA9}"/>
            </a:ext>
          </a:extLst>
        </cdr:cNvPr>
        <cdr:cNvCxnSpPr/>
      </cdr:nvCxnSpPr>
      <cdr:spPr>
        <a:xfrm xmlns:a="http://schemas.openxmlformats.org/drawingml/2006/main">
          <a:off x="2933701" y="1612900"/>
          <a:ext cx="774698" cy="1371600"/>
        </a:xfrm>
        <a:prstGeom xmlns:a="http://schemas.openxmlformats.org/drawingml/2006/main" prst="straightConnector1">
          <a:avLst/>
        </a:prstGeom>
        <a:ln xmlns:a="http://schemas.openxmlformats.org/drawingml/2006/main" w="25400">
          <a:solidFill>
            <a:srgbClr val="FF0000"/>
          </a:solidFill>
          <a:tailEnd type="stealth" w="lg" len="lg"/>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0.25434</cdr:x>
      <cdr:y>0.40984</cdr:y>
    </cdr:from>
    <cdr:to>
      <cdr:x>0.36111</cdr:x>
      <cdr:y>0.77705</cdr:y>
    </cdr:to>
    <cdr:cxnSp macro="">
      <cdr:nvCxnSpPr>
        <cdr:cNvPr id="19" name="Straight Arrow Connector 18">
          <a:extLst xmlns:a="http://schemas.openxmlformats.org/drawingml/2006/main">
            <a:ext uri="{FF2B5EF4-FFF2-40B4-BE49-F238E27FC236}">
              <a16:creationId xmlns:a16="http://schemas.microsoft.com/office/drawing/2014/main" id="{A55922E2-05AF-EF0A-0A29-243363839066}"/>
            </a:ext>
          </a:extLst>
        </cdr:cNvPr>
        <cdr:cNvCxnSpPr/>
      </cdr:nvCxnSpPr>
      <cdr:spPr>
        <a:xfrm xmlns:a="http://schemas.openxmlformats.org/drawingml/2006/main">
          <a:off x="3721100" y="1587500"/>
          <a:ext cx="1562099" cy="1422400"/>
        </a:xfrm>
        <a:prstGeom xmlns:a="http://schemas.openxmlformats.org/drawingml/2006/main" prst="straightConnector1">
          <a:avLst/>
        </a:prstGeom>
        <a:ln xmlns:a="http://schemas.openxmlformats.org/drawingml/2006/main" w="25400">
          <a:solidFill>
            <a:srgbClr val="FF0000"/>
          </a:solidFill>
          <a:tailEnd type="stealth" w="lg" len="lg"/>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0.30903</cdr:x>
      <cdr:y>0.41639</cdr:y>
    </cdr:from>
    <cdr:to>
      <cdr:x>0.46962</cdr:x>
      <cdr:y>0.77377</cdr:y>
    </cdr:to>
    <cdr:cxnSp macro="">
      <cdr:nvCxnSpPr>
        <cdr:cNvPr id="21" name="Straight Arrow Connector 20">
          <a:extLst xmlns:a="http://schemas.openxmlformats.org/drawingml/2006/main">
            <a:ext uri="{FF2B5EF4-FFF2-40B4-BE49-F238E27FC236}">
              <a16:creationId xmlns:a16="http://schemas.microsoft.com/office/drawing/2014/main" id="{15FED934-BC7B-7AF4-A78D-673669D63285}"/>
            </a:ext>
          </a:extLst>
        </cdr:cNvPr>
        <cdr:cNvCxnSpPr/>
      </cdr:nvCxnSpPr>
      <cdr:spPr>
        <a:xfrm xmlns:a="http://schemas.openxmlformats.org/drawingml/2006/main">
          <a:off x="4521201" y="1612900"/>
          <a:ext cx="2349498" cy="1384300"/>
        </a:xfrm>
        <a:prstGeom xmlns:a="http://schemas.openxmlformats.org/drawingml/2006/main" prst="straightConnector1">
          <a:avLst/>
        </a:prstGeom>
        <a:ln xmlns:a="http://schemas.openxmlformats.org/drawingml/2006/main" w="25400">
          <a:solidFill>
            <a:srgbClr val="FF0000"/>
          </a:solidFill>
          <a:tailEnd type="stealth" w="lg" len="lg"/>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0.28125</cdr:x>
      <cdr:y>0.41639</cdr:y>
    </cdr:from>
    <cdr:to>
      <cdr:x>0.33507</cdr:x>
      <cdr:y>0.77049</cdr:y>
    </cdr:to>
    <cdr:cxnSp macro="">
      <cdr:nvCxnSpPr>
        <cdr:cNvPr id="27" name="Straight Arrow Connector 26">
          <a:extLst xmlns:a="http://schemas.openxmlformats.org/drawingml/2006/main">
            <a:ext uri="{FF2B5EF4-FFF2-40B4-BE49-F238E27FC236}">
              <a16:creationId xmlns:a16="http://schemas.microsoft.com/office/drawing/2014/main" id="{265FC559-4175-0A2F-3974-F974B4E10FB3}"/>
            </a:ext>
          </a:extLst>
        </cdr:cNvPr>
        <cdr:cNvCxnSpPr/>
      </cdr:nvCxnSpPr>
      <cdr:spPr>
        <a:xfrm xmlns:a="http://schemas.openxmlformats.org/drawingml/2006/main" flipH="1">
          <a:off x="4114799" y="1612900"/>
          <a:ext cx="787401" cy="1371600"/>
        </a:xfrm>
        <a:prstGeom xmlns:a="http://schemas.openxmlformats.org/drawingml/2006/main" prst="straightConnector1">
          <a:avLst/>
        </a:prstGeom>
        <a:ln xmlns:a="http://schemas.openxmlformats.org/drawingml/2006/main" w="25400">
          <a:solidFill>
            <a:srgbClr val="FF0000"/>
          </a:solidFill>
          <a:tailEnd type="stealth" w="lg" len="lg"/>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0.28212</cdr:x>
      <cdr:y>0.41311</cdr:y>
    </cdr:from>
    <cdr:to>
      <cdr:x>0.30816</cdr:x>
      <cdr:y>0.77049</cdr:y>
    </cdr:to>
    <cdr:cxnSp macro="">
      <cdr:nvCxnSpPr>
        <cdr:cNvPr id="30" name="Straight Arrow Connector 29">
          <a:extLst xmlns:a="http://schemas.openxmlformats.org/drawingml/2006/main">
            <a:ext uri="{FF2B5EF4-FFF2-40B4-BE49-F238E27FC236}">
              <a16:creationId xmlns:a16="http://schemas.microsoft.com/office/drawing/2014/main" id="{1D637E2A-24C5-E0F0-E7FD-D47EF08FF242}"/>
            </a:ext>
          </a:extLst>
        </cdr:cNvPr>
        <cdr:cNvCxnSpPr/>
      </cdr:nvCxnSpPr>
      <cdr:spPr>
        <a:xfrm xmlns:a="http://schemas.openxmlformats.org/drawingml/2006/main" flipH="1">
          <a:off x="4127499" y="1600200"/>
          <a:ext cx="381002" cy="1384300"/>
        </a:xfrm>
        <a:prstGeom xmlns:a="http://schemas.openxmlformats.org/drawingml/2006/main" prst="straightConnector1">
          <a:avLst/>
        </a:prstGeom>
        <a:ln xmlns:a="http://schemas.openxmlformats.org/drawingml/2006/main" w="25400">
          <a:solidFill>
            <a:srgbClr val="FF0000"/>
          </a:solidFill>
          <a:tailEnd type="stealth" w="lg" len="lg"/>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0.28125</cdr:x>
      <cdr:y>0.41639</cdr:y>
    </cdr:from>
    <cdr:to>
      <cdr:x>0.49566</cdr:x>
      <cdr:y>0.76721</cdr:y>
    </cdr:to>
    <cdr:cxnSp macro="">
      <cdr:nvCxnSpPr>
        <cdr:cNvPr id="33" name="Straight Arrow Connector 32">
          <a:extLst xmlns:a="http://schemas.openxmlformats.org/drawingml/2006/main">
            <a:ext uri="{FF2B5EF4-FFF2-40B4-BE49-F238E27FC236}">
              <a16:creationId xmlns:a16="http://schemas.microsoft.com/office/drawing/2014/main" id="{3B35D7C7-389F-62C5-D756-EE987BEEBD7B}"/>
            </a:ext>
          </a:extLst>
        </cdr:cNvPr>
        <cdr:cNvCxnSpPr/>
      </cdr:nvCxnSpPr>
      <cdr:spPr>
        <a:xfrm xmlns:a="http://schemas.openxmlformats.org/drawingml/2006/main" flipH="1">
          <a:off x="4114799" y="1612900"/>
          <a:ext cx="3136902" cy="1358900"/>
        </a:xfrm>
        <a:prstGeom xmlns:a="http://schemas.openxmlformats.org/drawingml/2006/main" prst="straightConnector1">
          <a:avLst/>
        </a:prstGeom>
        <a:ln xmlns:a="http://schemas.openxmlformats.org/drawingml/2006/main" w="25400">
          <a:solidFill>
            <a:srgbClr val="FF0000"/>
          </a:solidFill>
          <a:tailEnd type="stealth" w="lg" len="lg"/>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0.25347</cdr:x>
      <cdr:y>0.41967</cdr:y>
    </cdr:from>
    <cdr:to>
      <cdr:x>0.4158</cdr:x>
      <cdr:y>0.77049</cdr:y>
    </cdr:to>
    <cdr:cxnSp macro="">
      <cdr:nvCxnSpPr>
        <cdr:cNvPr id="36" name="Straight Arrow Connector 35">
          <a:extLst xmlns:a="http://schemas.openxmlformats.org/drawingml/2006/main">
            <a:ext uri="{FF2B5EF4-FFF2-40B4-BE49-F238E27FC236}">
              <a16:creationId xmlns:a16="http://schemas.microsoft.com/office/drawing/2014/main" id="{E2C9E4D5-9EC6-21BC-D2A4-C938E7654C0A}"/>
            </a:ext>
          </a:extLst>
        </cdr:cNvPr>
        <cdr:cNvCxnSpPr/>
      </cdr:nvCxnSpPr>
      <cdr:spPr>
        <a:xfrm xmlns:a="http://schemas.openxmlformats.org/drawingml/2006/main" flipH="1">
          <a:off x="3708367" y="1625600"/>
          <a:ext cx="2374932" cy="1358893"/>
        </a:xfrm>
        <a:prstGeom xmlns:a="http://schemas.openxmlformats.org/drawingml/2006/main" prst="straightConnector1">
          <a:avLst/>
        </a:prstGeom>
        <a:ln xmlns:a="http://schemas.openxmlformats.org/drawingml/2006/main" w="25400">
          <a:solidFill>
            <a:srgbClr val="FF0000"/>
          </a:solidFill>
          <a:tailEnd type="stealth" w="lg" len="lg"/>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drawings/drawing8.xml><?xml version="1.0" encoding="utf-8"?>
<c:userShapes xmlns:c="http://schemas.openxmlformats.org/drawingml/2006/chart">
  <cdr:relSizeAnchor xmlns:cdr="http://schemas.openxmlformats.org/drawingml/2006/chartDrawing">
    <cdr:from>
      <cdr:x>0.53177</cdr:x>
      <cdr:y>0.44408</cdr:y>
    </cdr:from>
    <cdr:to>
      <cdr:x>0.59202</cdr:x>
      <cdr:y>0.51603</cdr:y>
    </cdr:to>
    <cdr:sp macro="" textlink="">
      <cdr:nvSpPr>
        <cdr:cNvPr id="4" name="Text Box 3">
          <a:extLst xmlns:a="http://schemas.openxmlformats.org/drawingml/2006/main">
            <a:ext uri="{FF2B5EF4-FFF2-40B4-BE49-F238E27FC236}">
              <a16:creationId xmlns:a16="http://schemas.microsoft.com/office/drawing/2014/main" id="{21C14C1C-3769-8E19-9C65-A23547F7584D}"/>
            </a:ext>
          </a:extLst>
        </cdr:cNvPr>
        <cdr:cNvSpPr txBox="1">
          <a:spLocks xmlns:a="http://schemas.openxmlformats.org/drawingml/2006/main" noChangeArrowheads="1"/>
        </cdr:cNvSpPr>
      </cdr:nvSpPr>
      <cdr:spPr bwMode="auto">
        <a:xfrm xmlns:a="http://schemas.openxmlformats.org/drawingml/2006/main">
          <a:off x="7779947" y="1714498"/>
          <a:ext cx="881481" cy="277785"/>
        </a:xfrm>
        <a:prstGeom xmlns:a="http://schemas.openxmlformats.org/drawingml/2006/main" prst="rect">
          <a:avLst/>
        </a:prstGeom>
        <a:noFill xmlns:a="http://schemas.openxmlformats.org/drawingml/2006/main"/>
        <a:ln xmlns:a="http://schemas.openxmlformats.org/drawingml/2006/main">
          <a:noFill/>
        </a:ln>
        <a:extLst xmlns:a="http://schemas.openxmlformats.org/drawingml/2006/main">
          <a:ext uri="{909E8E84-426E-40dd-AFC4-6F175D3DCCD1}">
            <a14:hiddenFill xmlns:lc="http://schemas.openxmlformats.org/drawingml/2006/lockedCanvas" xmlns=""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lc="http://schemas.openxmlformats.org/drawingml/2006/lockedCanvas" xmlns="" xmlns:a14="http://schemas.microsoft.com/office/drawing/2010/main" w="9525">
              <a:solidFill>
                <a:srgbClr xmlns:mc="http://schemas.openxmlformats.org/markup-compatibility/2006" val="000000" mc:Ignorable="a14" a14:legacySpreadsheetColorIndex="64"/>
              </a:solidFill>
              <a:miter lim="800000"/>
              <a:headEnd/>
              <a:tailEnd/>
            </a14:hiddenLine>
          </a:ext>
        </a:extLst>
      </cdr:spPr>
      <cdr:txBody>
        <a:bodyPr xmlns:a="http://schemas.openxmlformats.org/drawingml/2006/main" wrap="square" lIns="18288" tIns="22860" rIns="0" bIns="0" anchor="t" upright="1">
          <a:spAutoFit/>
        </a:bodyPr>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l" rtl="0">
            <a:defRPr sz="1000"/>
          </a:pPr>
          <a:r>
            <a:rPr lang="en-US" sz="1600" b="1" i="0" u="none" strike="noStrike" baseline="0">
              <a:solidFill>
                <a:srgbClr val="000000"/>
              </a:solidFill>
              <a:latin typeface="+mn-lt"/>
              <a:ea typeface="Times"/>
              <a:cs typeface="Times"/>
            </a:rPr>
            <a:t>Midpoint</a:t>
          </a:r>
        </a:p>
      </cdr:txBody>
    </cdr:sp>
  </cdr:relSizeAnchor>
  <cdr:relSizeAnchor xmlns:cdr="http://schemas.openxmlformats.org/drawingml/2006/chartDrawing">
    <cdr:from>
      <cdr:x>0.50087</cdr:x>
      <cdr:y>0.50658</cdr:y>
    </cdr:from>
    <cdr:to>
      <cdr:x>0.52865</cdr:x>
      <cdr:y>0.58882</cdr:y>
    </cdr:to>
    <cdr:cxnSp macro="">
      <cdr:nvCxnSpPr>
        <cdr:cNvPr id="5" name="Straight Arrow Connector 4">
          <a:extLst xmlns:a="http://schemas.openxmlformats.org/drawingml/2006/main">
            <a:ext uri="{FF2B5EF4-FFF2-40B4-BE49-F238E27FC236}">
              <a16:creationId xmlns:a16="http://schemas.microsoft.com/office/drawing/2014/main" id="{8205DD60-10E8-C6EA-88A1-86BE3E782D62}"/>
            </a:ext>
          </a:extLst>
        </cdr:cNvPr>
        <cdr:cNvCxnSpPr/>
      </cdr:nvCxnSpPr>
      <cdr:spPr bwMode="auto">
        <a:xfrm xmlns:a="http://schemas.openxmlformats.org/drawingml/2006/main" flipH="1">
          <a:off x="7327924" y="1955800"/>
          <a:ext cx="406433" cy="317512"/>
        </a:xfrm>
        <a:prstGeom xmlns:a="http://schemas.openxmlformats.org/drawingml/2006/main" prst="straightConnector1">
          <a:avLst/>
        </a:prstGeom>
        <a:solidFill xmlns:a="http://schemas.openxmlformats.org/drawingml/2006/main">
          <a:srgbClr xmlns:mc="http://schemas.openxmlformats.org/markup-compatibility/2006" xmlns:a14="http://schemas.microsoft.com/office/drawing/2010/main" val="FFFFFF" mc:Ignorable="a14" a14:legacySpreadsheetColorIndex="9"/>
        </a:solidFill>
        <a:ln xmlns:a="http://schemas.openxmlformats.org/drawingml/2006/mai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arrow"/>
        </a:ln>
        <a:effectLst xmlns:a="http://schemas.openxmlformats.org/drawingml/2006/main"/>
        <a:extLst xmlns:a="http://schemas.openxmlformats.org/drawingml/2006/main">
          <a:ext uri="{AF507438-7753-43e0-B8FC-AC1667EBCBE1}">
            <a14:hiddenEffects xmlns:lc="http://schemas.openxmlformats.org/drawingml/2006/lockedCanvas" xmlns="" xmlns:a14="http://schemas.microsoft.com/office/drawing/2010/main">
              <a:effectLst>
                <a:outerShdw blurRad="63500" dist="38099" dir="2700000" algn="ctr" rotWithShape="0">
                  <a:srgbClr val="000000">
                    <a:alpha val="74998"/>
                  </a:srgbClr>
                </a:outerShdw>
              </a:effectLst>
            </a14:hiddenEffects>
          </a:ext>
        </a:extLst>
      </cdr:spPr>
    </cdr:cxnSp>
  </cdr:relSizeAnchor>
  <cdr:relSizeAnchor xmlns:cdr="http://schemas.openxmlformats.org/drawingml/2006/chartDrawing">
    <cdr:from>
      <cdr:x>0.22135</cdr:x>
      <cdr:y>0.42105</cdr:y>
    </cdr:from>
    <cdr:to>
      <cdr:x>0.53125</cdr:x>
      <cdr:y>0.76974</cdr:y>
    </cdr:to>
    <cdr:cxnSp macro="">
      <cdr:nvCxnSpPr>
        <cdr:cNvPr id="10" name="Straight Arrow Connector 9">
          <a:extLst xmlns:a="http://schemas.openxmlformats.org/drawingml/2006/main">
            <a:ext uri="{FF2B5EF4-FFF2-40B4-BE49-F238E27FC236}">
              <a16:creationId xmlns:a16="http://schemas.microsoft.com/office/drawing/2014/main" id="{2F1F747D-7CAC-DC64-8C4C-D1993219F159}"/>
            </a:ext>
          </a:extLst>
        </cdr:cNvPr>
        <cdr:cNvCxnSpPr/>
      </cdr:nvCxnSpPr>
      <cdr:spPr>
        <a:xfrm xmlns:a="http://schemas.openxmlformats.org/drawingml/2006/main" flipH="1">
          <a:off x="3238439" y="1625600"/>
          <a:ext cx="4533961" cy="1346212"/>
        </a:xfrm>
        <a:prstGeom xmlns:a="http://schemas.openxmlformats.org/drawingml/2006/main" prst="straightConnector1">
          <a:avLst/>
        </a:prstGeom>
        <a:ln xmlns:a="http://schemas.openxmlformats.org/drawingml/2006/main" w="25400">
          <a:solidFill>
            <a:srgbClr val="FF0000"/>
          </a:solidFill>
          <a:tailEnd type="stealth" w="lg" len="lg"/>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0.49739</cdr:x>
      <cdr:y>0.23768</cdr:y>
    </cdr:from>
    <cdr:to>
      <cdr:x>0.4974</cdr:x>
      <cdr:y>0.96382</cdr:y>
    </cdr:to>
    <cdr:cxnSp macro="">
      <cdr:nvCxnSpPr>
        <cdr:cNvPr id="2" name="Straight Connector 1">
          <a:extLst xmlns:a="http://schemas.openxmlformats.org/drawingml/2006/main">
            <a:ext uri="{FF2B5EF4-FFF2-40B4-BE49-F238E27FC236}">
              <a16:creationId xmlns:a16="http://schemas.microsoft.com/office/drawing/2014/main" id="{A6FABAC9-4D92-27BF-D24F-17BBEF1451A8}"/>
            </a:ext>
          </a:extLst>
        </cdr:cNvPr>
        <cdr:cNvCxnSpPr/>
      </cdr:nvCxnSpPr>
      <cdr:spPr>
        <a:xfrm xmlns:a="http://schemas.openxmlformats.org/drawingml/2006/main" flipH="1">
          <a:off x="8610600" y="917631"/>
          <a:ext cx="57" cy="2803469"/>
        </a:xfrm>
        <a:prstGeom xmlns:a="http://schemas.openxmlformats.org/drawingml/2006/main" prst="line">
          <a:avLst/>
        </a:prstGeom>
        <a:ln xmlns:a="http://schemas.openxmlformats.org/drawingml/2006/main" w="38100">
          <a:solidFill>
            <a:schemeClr val="tx1"/>
          </a:solidFill>
          <a:prstDash val="solid"/>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0.85677</cdr:x>
      <cdr:y>0.21382</cdr:y>
    </cdr:from>
    <cdr:to>
      <cdr:x>0.99479</cdr:x>
      <cdr:y>0.55482</cdr:y>
    </cdr:to>
    <cdr:pic>
      <cdr:nvPicPr>
        <cdr:cNvPr id="6" name="Picture 5">
          <a:extLst xmlns:a="http://schemas.openxmlformats.org/drawingml/2006/main">
            <a:ext uri="{FF2B5EF4-FFF2-40B4-BE49-F238E27FC236}">
              <a16:creationId xmlns:a16="http://schemas.microsoft.com/office/drawing/2014/main" id="{6DEF63A5-CA81-8B9E-CB28-E966F5A4BE4F}"/>
            </a:ext>
          </a:extLst>
        </cdr:cNvPr>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12534928" y="825512"/>
          <a:ext cx="2019288" cy="1316533"/>
        </a:xfrm>
        <a:prstGeom xmlns:a="http://schemas.openxmlformats.org/drawingml/2006/main" prst="rect">
          <a:avLst/>
        </a:prstGeom>
      </cdr:spPr>
    </cdr:pic>
  </cdr:relSizeAnchor>
  <cdr:relSizeAnchor xmlns:cdr="http://schemas.openxmlformats.org/drawingml/2006/chartDrawing">
    <cdr:from>
      <cdr:x>0.15017</cdr:x>
      <cdr:y>0.42105</cdr:y>
    </cdr:from>
    <cdr:to>
      <cdr:x>0.25347</cdr:x>
      <cdr:y>0.77303</cdr:y>
    </cdr:to>
    <cdr:cxnSp macro="">
      <cdr:nvCxnSpPr>
        <cdr:cNvPr id="11" name="Straight Arrow Connector 10">
          <a:extLst xmlns:a="http://schemas.openxmlformats.org/drawingml/2006/main">
            <a:ext uri="{FF2B5EF4-FFF2-40B4-BE49-F238E27FC236}">
              <a16:creationId xmlns:a16="http://schemas.microsoft.com/office/drawing/2014/main" id="{5DA35292-F073-9AF7-BF0B-7908FC396E3B}"/>
            </a:ext>
          </a:extLst>
        </cdr:cNvPr>
        <cdr:cNvCxnSpPr/>
      </cdr:nvCxnSpPr>
      <cdr:spPr>
        <a:xfrm xmlns:a="http://schemas.openxmlformats.org/drawingml/2006/main">
          <a:off x="2197100" y="1625600"/>
          <a:ext cx="1511267" cy="1358914"/>
        </a:xfrm>
        <a:prstGeom xmlns:a="http://schemas.openxmlformats.org/drawingml/2006/main" prst="straightConnector1">
          <a:avLst/>
        </a:prstGeom>
        <a:ln xmlns:a="http://schemas.openxmlformats.org/drawingml/2006/main" w="25400">
          <a:solidFill>
            <a:srgbClr val="FF0000"/>
          </a:solidFill>
          <a:tailEnd type="stealth" w="lg" len="lg"/>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0.25521</cdr:x>
      <cdr:y>0.41776</cdr:y>
    </cdr:from>
    <cdr:to>
      <cdr:x>0.3941</cdr:x>
      <cdr:y>0.77632</cdr:y>
    </cdr:to>
    <cdr:cxnSp macro="">
      <cdr:nvCxnSpPr>
        <cdr:cNvPr id="18" name="Straight Arrow Connector 17">
          <a:extLst xmlns:a="http://schemas.openxmlformats.org/drawingml/2006/main">
            <a:ext uri="{FF2B5EF4-FFF2-40B4-BE49-F238E27FC236}">
              <a16:creationId xmlns:a16="http://schemas.microsoft.com/office/drawing/2014/main" id="{7B66042C-E4F5-A9C3-53EC-44EF81000A7B}"/>
            </a:ext>
          </a:extLst>
        </cdr:cNvPr>
        <cdr:cNvCxnSpPr/>
      </cdr:nvCxnSpPr>
      <cdr:spPr>
        <a:xfrm xmlns:a="http://schemas.openxmlformats.org/drawingml/2006/main">
          <a:off x="3733800" y="1612900"/>
          <a:ext cx="2032000" cy="1384300"/>
        </a:xfrm>
        <a:prstGeom xmlns:a="http://schemas.openxmlformats.org/drawingml/2006/main" prst="straightConnector1">
          <a:avLst/>
        </a:prstGeom>
        <a:ln xmlns:a="http://schemas.openxmlformats.org/drawingml/2006/main" w="25400">
          <a:solidFill>
            <a:srgbClr val="FF0000"/>
          </a:solidFill>
          <a:tailEnd type="stealth" w="lg" len="lg"/>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0.28993</cdr:x>
      <cdr:y>0.41776</cdr:y>
    </cdr:from>
    <cdr:to>
      <cdr:x>0.32378</cdr:x>
      <cdr:y>0.77303</cdr:y>
    </cdr:to>
    <cdr:cxnSp macro="">
      <cdr:nvCxnSpPr>
        <cdr:cNvPr id="21" name="Straight Arrow Connector 20">
          <a:extLst xmlns:a="http://schemas.openxmlformats.org/drawingml/2006/main">
            <a:ext uri="{FF2B5EF4-FFF2-40B4-BE49-F238E27FC236}">
              <a16:creationId xmlns:a16="http://schemas.microsoft.com/office/drawing/2014/main" id="{73459A59-C91D-3BCF-B9D7-6869D46CC03B}"/>
            </a:ext>
          </a:extLst>
        </cdr:cNvPr>
        <cdr:cNvCxnSpPr/>
      </cdr:nvCxnSpPr>
      <cdr:spPr>
        <a:xfrm xmlns:a="http://schemas.openxmlformats.org/drawingml/2006/main">
          <a:off x="4241800" y="1612900"/>
          <a:ext cx="495300" cy="1371600"/>
        </a:xfrm>
        <a:prstGeom xmlns:a="http://schemas.openxmlformats.org/drawingml/2006/main" prst="straightConnector1">
          <a:avLst/>
        </a:prstGeom>
        <a:ln xmlns:a="http://schemas.openxmlformats.org/drawingml/2006/main" w="25400">
          <a:solidFill>
            <a:srgbClr val="FF0000"/>
          </a:solidFill>
          <a:tailEnd type="stealth" w="lg" len="lg"/>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0.32378</cdr:x>
      <cdr:y>0.41776</cdr:y>
    </cdr:from>
    <cdr:to>
      <cdr:x>0.39497</cdr:x>
      <cdr:y>0.77961</cdr:y>
    </cdr:to>
    <cdr:cxnSp macro="">
      <cdr:nvCxnSpPr>
        <cdr:cNvPr id="24" name="Straight Arrow Connector 23">
          <a:extLst xmlns:a="http://schemas.openxmlformats.org/drawingml/2006/main">
            <a:ext uri="{FF2B5EF4-FFF2-40B4-BE49-F238E27FC236}">
              <a16:creationId xmlns:a16="http://schemas.microsoft.com/office/drawing/2014/main" id="{2B9FA091-E450-1178-2D1E-A46221B0FC36}"/>
            </a:ext>
          </a:extLst>
        </cdr:cNvPr>
        <cdr:cNvCxnSpPr/>
      </cdr:nvCxnSpPr>
      <cdr:spPr>
        <a:xfrm xmlns:a="http://schemas.openxmlformats.org/drawingml/2006/main">
          <a:off x="4737100" y="1612900"/>
          <a:ext cx="1041400" cy="1397000"/>
        </a:xfrm>
        <a:prstGeom xmlns:a="http://schemas.openxmlformats.org/drawingml/2006/main" prst="straightConnector1">
          <a:avLst/>
        </a:prstGeom>
        <a:ln xmlns:a="http://schemas.openxmlformats.org/drawingml/2006/main" w="25400">
          <a:solidFill>
            <a:srgbClr val="FF0000"/>
          </a:solidFill>
          <a:tailEnd type="stealth" w="lg" len="lg"/>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0.25521</cdr:x>
      <cdr:y>0.41447</cdr:y>
    </cdr:from>
    <cdr:to>
      <cdr:x>0.32378</cdr:x>
      <cdr:y>0.77632</cdr:y>
    </cdr:to>
    <cdr:cxnSp macro="">
      <cdr:nvCxnSpPr>
        <cdr:cNvPr id="26" name="Straight Arrow Connector 25">
          <a:extLst xmlns:a="http://schemas.openxmlformats.org/drawingml/2006/main">
            <a:ext uri="{FF2B5EF4-FFF2-40B4-BE49-F238E27FC236}">
              <a16:creationId xmlns:a16="http://schemas.microsoft.com/office/drawing/2014/main" id="{AACEECF0-A653-296E-E6B6-7360FECD0F20}"/>
            </a:ext>
          </a:extLst>
        </cdr:cNvPr>
        <cdr:cNvCxnSpPr/>
      </cdr:nvCxnSpPr>
      <cdr:spPr>
        <a:xfrm xmlns:a="http://schemas.openxmlformats.org/drawingml/2006/main" flipH="1">
          <a:off x="3733800" y="1600200"/>
          <a:ext cx="1003300" cy="1397000"/>
        </a:xfrm>
        <a:prstGeom xmlns:a="http://schemas.openxmlformats.org/drawingml/2006/main" prst="straightConnector1">
          <a:avLst/>
        </a:prstGeom>
        <a:ln xmlns:a="http://schemas.openxmlformats.org/drawingml/2006/main" w="25400">
          <a:solidFill>
            <a:srgbClr val="FF0000"/>
          </a:solidFill>
          <a:tailEnd type="stealth" w="lg" len="lg"/>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0.15191</cdr:x>
      <cdr:y>0.42105</cdr:y>
    </cdr:from>
    <cdr:to>
      <cdr:x>0.32031</cdr:x>
      <cdr:y>0.77632</cdr:y>
    </cdr:to>
    <cdr:cxnSp macro="">
      <cdr:nvCxnSpPr>
        <cdr:cNvPr id="29" name="Straight Arrow Connector 28">
          <a:extLst xmlns:a="http://schemas.openxmlformats.org/drawingml/2006/main">
            <a:ext uri="{FF2B5EF4-FFF2-40B4-BE49-F238E27FC236}">
              <a16:creationId xmlns:a16="http://schemas.microsoft.com/office/drawing/2014/main" id="{7F43C050-FA42-4FF0-E2FD-37F8BA5DBEFE}"/>
            </a:ext>
          </a:extLst>
        </cdr:cNvPr>
        <cdr:cNvCxnSpPr/>
      </cdr:nvCxnSpPr>
      <cdr:spPr>
        <a:xfrm xmlns:a="http://schemas.openxmlformats.org/drawingml/2006/main" flipH="1">
          <a:off x="2222500" y="1625600"/>
          <a:ext cx="2463800" cy="1371600"/>
        </a:xfrm>
        <a:prstGeom xmlns:a="http://schemas.openxmlformats.org/drawingml/2006/main" prst="straightConnector1">
          <a:avLst/>
        </a:prstGeom>
        <a:ln xmlns:a="http://schemas.openxmlformats.org/drawingml/2006/main" w="25400">
          <a:solidFill>
            <a:srgbClr val="FF0000"/>
          </a:solidFill>
          <a:tailEnd type="stealth" w="lg" len="lg"/>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0.39385</cdr:x>
      <cdr:y>0.41776</cdr:y>
    </cdr:from>
    <cdr:to>
      <cdr:x>0.46354</cdr:x>
      <cdr:y>0.77961</cdr:y>
    </cdr:to>
    <cdr:cxnSp macro="">
      <cdr:nvCxnSpPr>
        <cdr:cNvPr id="33" name="Straight Arrow Connector 32">
          <a:extLst xmlns:a="http://schemas.openxmlformats.org/drawingml/2006/main">
            <a:ext uri="{FF2B5EF4-FFF2-40B4-BE49-F238E27FC236}">
              <a16:creationId xmlns:a16="http://schemas.microsoft.com/office/drawing/2014/main" id="{26C60AAD-A113-175B-C454-0840EE0220E1}"/>
            </a:ext>
          </a:extLst>
        </cdr:cNvPr>
        <cdr:cNvCxnSpPr/>
      </cdr:nvCxnSpPr>
      <cdr:spPr>
        <a:xfrm xmlns:a="http://schemas.openxmlformats.org/drawingml/2006/main">
          <a:off x="5762122" y="1612900"/>
          <a:ext cx="1019678" cy="1397000"/>
        </a:xfrm>
        <a:prstGeom xmlns:a="http://schemas.openxmlformats.org/drawingml/2006/main" prst="straightConnector1">
          <a:avLst/>
        </a:prstGeom>
        <a:ln xmlns:a="http://schemas.openxmlformats.org/drawingml/2006/main" w="25400">
          <a:solidFill>
            <a:srgbClr val="FF0000"/>
          </a:solidFill>
          <a:tailEnd type="stealth" w="lg" len="lg"/>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0.39323</cdr:x>
      <cdr:y>0.41776</cdr:y>
    </cdr:from>
    <cdr:to>
      <cdr:x>0.39323</cdr:x>
      <cdr:y>0.77632</cdr:y>
    </cdr:to>
    <cdr:cxnSp macro="">
      <cdr:nvCxnSpPr>
        <cdr:cNvPr id="36" name="Straight Arrow Connector 35">
          <a:extLst xmlns:a="http://schemas.openxmlformats.org/drawingml/2006/main">
            <a:ext uri="{FF2B5EF4-FFF2-40B4-BE49-F238E27FC236}">
              <a16:creationId xmlns:a16="http://schemas.microsoft.com/office/drawing/2014/main" id="{53D0DB82-EFC7-48BE-D59F-EC288AFE6CA2}"/>
            </a:ext>
          </a:extLst>
        </cdr:cNvPr>
        <cdr:cNvCxnSpPr/>
      </cdr:nvCxnSpPr>
      <cdr:spPr>
        <a:xfrm xmlns:a="http://schemas.openxmlformats.org/drawingml/2006/main">
          <a:off x="5753100" y="1612900"/>
          <a:ext cx="0" cy="1384300"/>
        </a:xfrm>
        <a:prstGeom xmlns:a="http://schemas.openxmlformats.org/drawingml/2006/main" prst="straightConnector1">
          <a:avLst/>
        </a:prstGeom>
        <a:ln xmlns:a="http://schemas.openxmlformats.org/drawingml/2006/main" w="25400">
          <a:solidFill>
            <a:srgbClr val="FF0000"/>
          </a:solidFill>
          <a:tailEnd type="stealth" w="lg" len="lg"/>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claude.ai/share/9b5ad1e4-cfe7-4f62-821c-e28a52497657" TargetMode="External"/><Relationship Id="rId13" Type="http://schemas.openxmlformats.org/officeDocument/2006/relationships/hyperlink" Target="https://chat.qwen.ai/" TargetMode="External"/><Relationship Id="rId18" Type="http://schemas.openxmlformats.org/officeDocument/2006/relationships/hyperlink" Target="https://www.kimi.com/share/19f1fb07-dbc2-89f6-8000-0000aade1b2a" TargetMode="External"/><Relationship Id="rId3" Type="http://schemas.openxmlformats.org/officeDocument/2006/relationships/hyperlink" Target="https://gemini.google.com/app" TargetMode="External"/><Relationship Id="rId21" Type="http://schemas.openxmlformats.org/officeDocument/2006/relationships/hyperlink" Target="https://pi.ai/talk/DaHCQ1GhcZPJLcNgnwseX" TargetMode="External"/><Relationship Id="rId7" Type="http://schemas.openxmlformats.org/officeDocument/2006/relationships/hyperlink" Target="https://chatgpt.com/" TargetMode="External"/><Relationship Id="rId12" Type="http://schemas.openxmlformats.org/officeDocument/2006/relationships/hyperlink" Target="https://you.com/search?q=Question%3A+Should+criminal+justice%2C+punishment+be+more+important+than...&amp;cid=s_6a44a719339316dc6e1f113a" TargetMode="External"/><Relationship Id="rId17" Type="http://schemas.openxmlformats.org/officeDocument/2006/relationships/hyperlink" Target="https://chat.qwen.ai/s/753cfab1-5ba1-4fb5-b10b-46cdb0c8b85a?fev=0.2.68" TargetMode="External"/><Relationship Id="rId2" Type="http://schemas.openxmlformats.org/officeDocument/2006/relationships/hyperlink" Target="https://copilot.microsoft.com/shares/XQacdSF7SozyYuDbrgbmz" TargetMode="External"/><Relationship Id="rId16" Type="http://schemas.openxmlformats.org/officeDocument/2006/relationships/hyperlink" Target="https://chat.z.ai/s/d9dfc45b-530d-4dd3-8665-ec324565bb74" TargetMode="External"/><Relationship Id="rId20" Type="http://schemas.openxmlformats.org/officeDocument/2006/relationships/hyperlink" Target="https://grok.com/share/c2hhcmQtMw_39bbbf30-c4d5-4853-8209-d6c7a8971255" TargetMode="External"/><Relationship Id="rId1" Type="http://schemas.openxmlformats.org/officeDocument/2006/relationships/hyperlink" Target="https://grok.com/?q=&amp;reasoningMode=none&amp;voice=false" TargetMode="External"/><Relationship Id="rId6" Type="http://schemas.openxmlformats.org/officeDocument/2006/relationships/hyperlink" Target="https://copilot.microsoft.com/" TargetMode="External"/><Relationship Id="rId11" Type="http://schemas.openxmlformats.org/officeDocument/2006/relationships/hyperlink" Target="https://chat.mistral.ai/chat/a98337e5-2399-465f-8774-b7bc946d7a6f" TargetMode="External"/><Relationship Id="rId5" Type="http://schemas.openxmlformats.org/officeDocument/2006/relationships/hyperlink" Target="https://you.com/" TargetMode="External"/><Relationship Id="rId15" Type="http://schemas.openxmlformats.org/officeDocument/2006/relationships/hyperlink" Target="https://www.manus.im/app" TargetMode="External"/><Relationship Id="rId10" Type="http://schemas.openxmlformats.org/officeDocument/2006/relationships/hyperlink" Target="https://www.perplexity.ai/search/276859df-8681-4370-adb6-baac3fa89796" TargetMode="External"/><Relationship Id="rId19" Type="http://schemas.openxmlformats.org/officeDocument/2006/relationships/hyperlink" Target="https://www.manus.im/share/xlXsepoMs8dyZa0H9BGrep" TargetMode="External"/><Relationship Id="rId4" Type="http://schemas.openxmlformats.org/officeDocument/2006/relationships/hyperlink" Target="https://www.meta.ai/" TargetMode="External"/><Relationship Id="rId9" Type="http://schemas.openxmlformats.org/officeDocument/2006/relationships/hyperlink" Target="https://chat.mistral.ai/chat" TargetMode="External"/><Relationship Id="rId14" Type="http://schemas.openxmlformats.org/officeDocument/2006/relationships/hyperlink" Target="https://www.kimi.com/" TargetMode="External"/><Relationship Id="rId22" Type="http://schemas.openxmlformats.org/officeDocument/2006/relationships/hyperlink" Target="https://huggingface.co/chat/r/PK0MzdU?leafId=82772aab-bc1d-49f5-93fe-fabba35f331d"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chat.mistral.ai/chat/a98337e5-2399-465f-8774-b7bc946d7a6f" TargetMode="External"/><Relationship Id="rId13" Type="http://schemas.openxmlformats.org/officeDocument/2006/relationships/hyperlink" Target="https://gemini.google.com/app" TargetMode="External"/><Relationship Id="rId18" Type="http://schemas.openxmlformats.org/officeDocument/2006/relationships/hyperlink" Target="https://www.kimi.com/share/19f1fb07-dbc2-89f6-8000-0000aade1b2a" TargetMode="External"/><Relationship Id="rId3" Type="http://schemas.openxmlformats.org/officeDocument/2006/relationships/hyperlink" Target="https://chatgpt.com/" TargetMode="External"/><Relationship Id="rId21" Type="http://schemas.openxmlformats.org/officeDocument/2006/relationships/hyperlink" Target="https://www.manus.im/app" TargetMode="External"/><Relationship Id="rId7" Type="http://schemas.openxmlformats.org/officeDocument/2006/relationships/hyperlink" Target="https://chat.mistral.ai/chat" TargetMode="External"/><Relationship Id="rId12" Type="http://schemas.openxmlformats.org/officeDocument/2006/relationships/hyperlink" Target="https://www.meta.ai/" TargetMode="External"/><Relationship Id="rId17" Type="http://schemas.openxmlformats.org/officeDocument/2006/relationships/hyperlink" Target="https://www.kimi.com/" TargetMode="External"/><Relationship Id="rId2" Type="http://schemas.openxmlformats.org/officeDocument/2006/relationships/hyperlink" Target="https://copilot.microsoft.com/" TargetMode="External"/><Relationship Id="rId16" Type="http://schemas.openxmlformats.org/officeDocument/2006/relationships/hyperlink" Target="https://chat.z.ai/s/d9dfc45b-530d-4dd3-8665-ec324565bb74" TargetMode="External"/><Relationship Id="rId20" Type="http://schemas.openxmlformats.org/officeDocument/2006/relationships/hyperlink" Target="https://chat.qwen.ai/s/753cfab1-5ba1-4fb5-b10b-46cdb0c8b85a?fev=0.2.68" TargetMode="External"/><Relationship Id="rId1" Type="http://schemas.openxmlformats.org/officeDocument/2006/relationships/hyperlink" Target="https://copilot.microsoft.com/shares/XQacdSF7SozyYuDbrgbmz" TargetMode="External"/><Relationship Id="rId6" Type="http://schemas.openxmlformats.org/officeDocument/2006/relationships/hyperlink" Target="https://grok.com/share/c2hhcmQtMw_39bbbf30-c4d5-4853-8209-d6c7a8971255" TargetMode="External"/><Relationship Id="rId11" Type="http://schemas.openxmlformats.org/officeDocument/2006/relationships/hyperlink" Target="https://you.com/search?q=Question%3A+Should+criminal+justice%2C+punishment+be+more+important+than...&amp;cid=s_6a44a719339316dc6e1f113a" TargetMode="External"/><Relationship Id="rId5" Type="http://schemas.openxmlformats.org/officeDocument/2006/relationships/hyperlink" Target="https://grok.com/?q=&amp;reasoningMode=none&amp;voice=false" TargetMode="External"/><Relationship Id="rId15" Type="http://schemas.openxmlformats.org/officeDocument/2006/relationships/hyperlink" Target="https://huggingface.co/chat/r/PK0MzdU?leafId=82772aab-bc1d-49f5-93fe-fabba35f331d" TargetMode="External"/><Relationship Id="rId10" Type="http://schemas.openxmlformats.org/officeDocument/2006/relationships/hyperlink" Target="https://you.com/" TargetMode="External"/><Relationship Id="rId19" Type="http://schemas.openxmlformats.org/officeDocument/2006/relationships/hyperlink" Target="https://chat.qwen.ai/" TargetMode="External"/><Relationship Id="rId4" Type="http://schemas.openxmlformats.org/officeDocument/2006/relationships/hyperlink" Target="https://claude.ai/share/9b5ad1e4-cfe7-4f62-821c-e28a52497657" TargetMode="External"/><Relationship Id="rId9" Type="http://schemas.openxmlformats.org/officeDocument/2006/relationships/hyperlink" Target="https://pi.ai/talk/DaHCQ1GhcZPJLcNgnwseX" TargetMode="External"/><Relationship Id="rId14" Type="http://schemas.openxmlformats.org/officeDocument/2006/relationships/hyperlink" Target="https://www.perplexity.ai/search/276859df-8681-4370-adb6-baac3fa89796" TargetMode="External"/><Relationship Id="rId22" Type="http://schemas.openxmlformats.org/officeDocument/2006/relationships/hyperlink" Target="https://www.manus.im/share/xlXsepoMs8dyZa0H9BGrep"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799C9-0B45-AB4E-8E2F-17377D65F911}">
  <dimension ref="A1:X21"/>
  <sheetViews>
    <sheetView tabSelected="1" workbookViewId="0">
      <pane xSplit="5" ySplit="3" topLeftCell="F4" activePane="bottomRight" state="frozen"/>
      <selection pane="topRight" activeCell="F1" sqref="F1"/>
      <selection pane="bottomLeft" activeCell="A4" sqref="A4"/>
      <selection pane="bottomRight"/>
    </sheetView>
  </sheetViews>
  <sheetFormatPr baseColWidth="10" defaultRowHeight="16" x14ac:dyDescent="0.2"/>
  <cols>
    <col min="1" max="1" width="7.83203125" style="74" bestFit="1" customWidth="1"/>
    <col min="2" max="2" width="17.5" style="74" bestFit="1" customWidth="1"/>
    <col min="3" max="4" width="15.5" style="62" customWidth="1"/>
    <col min="5" max="5" width="10.83203125" style="74"/>
    <col min="6" max="24" width="50.83203125" style="74" customWidth="1"/>
    <col min="25" max="16384" width="10.83203125" style="74"/>
  </cols>
  <sheetData>
    <row r="1" spans="1:24" s="87" customFormat="1" x14ac:dyDescent="0.2">
      <c r="A1" s="86" t="s">
        <v>502</v>
      </c>
      <c r="C1" s="62"/>
      <c r="D1" s="62"/>
      <c r="E1" s="88"/>
      <c r="F1" s="89">
        <v>1</v>
      </c>
      <c r="G1" s="89">
        <v>2</v>
      </c>
      <c r="H1" s="89">
        <v>3</v>
      </c>
      <c r="I1" s="89">
        <v>4</v>
      </c>
      <c r="J1" s="89">
        <v>5</v>
      </c>
      <c r="K1" s="89">
        <v>6</v>
      </c>
      <c r="L1" s="89">
        <v>7</v>
      </c>
      <c r="M1" s="89">
        <v>8</v>
      </c>
      <c r="N1" s="89">
        <v>9</v>
      </c>
      <c r="O1" s="89">
        <v>10</v>
      </c>
      <c r="P1" s="89">
        <v>11</v>
      </c>
      <c r="Q1" s="89">
        <v>12</v>
      </c>
      <c r="R1" s="89">
        <v>13</v>
      </c>
      <c r="S1" s="89">
        <v>14</v>
      </c>
      <c r="T1" s="89">
        <v>15</v>
      </c>
      <c r="U1" s="89">
        <v>16</v>
      </c>
      <c r="V1" s="89">
        <v>17</v>
      </c>
      <c r="W1" s="89">
        <v>18</v>
      </c>
      <c r="X1" s="89">
        <v>19</v>
      </c>
    </row>
    <row r="2" spans="1:24" s="87" customFormat="1" ht="170" x14ac:dyDescent="0.2">
      <c r="A2" s="86"/>
      <c r="B2" s="88"/>
      <c r="C2" s="62"/>
      <c r="D2" s="62"/>
      <c r="E2" s="88"/>
      <c r="F2" s="91" t="s">
        <v>0</v>
      </c>
      <c r="G2" s="91" t="s">
        <v>1</v>
      </c>
      <c r="H2" s="91" t="s">
        <v>2</v>
      </c>
      <c r="I2" s="91" t="s">
        <v>3</v>
      </c>
      <c r="J2" s="91" t="s">
        <v>4</v>
      </c>
      <c r="K2" s="91" t="s">
        <v>5</v>
      </c>
      <c r="L2" s="91" t="s">
        <v>6</v>
      </c>
      <c r="M2" s="91" t="s">
        <v>7</v>
      </c>
      <c r="N2" s="91" t="s">
        <v>8</v>
      </c>
      <c r="O2" s="91" t="s">
        <v>9</v>
      </c>
      <c r="P2" s="91" t="s">
        <v>10</v>
      </c>
      <c r="Q2" s="91" t="s">
        <v>11</v>
      </c>
      <c r="R2" s="91" t="s">
        <v>12</v>
      </c>
      <c r="S2" s="91" t="s">
        <v>13</v>
      </c>
      <c r="T2" s="91" t="s">
        <v>14</v>
      </c>
      <c r="U2" s="91" t="s">
        <v>15</v>
      </c>
      <c r="V2" s="91" t="s">
        <v>16</v>
      </c>
      <c r="W2" s="91" t="s">
        <v>17</v>
      </c>
      <c r="X2" s="91" t="s">
        <v>18</v>
      </c>
    </row>
    <row r="3" spans="1:24" s="94" customFormat="1" ht="34" x14ac:dyDescent="0.2">
      <c r="A3" s="92"/>
      <c r="B3" s="75" t="s">
        <v>19</v>
      </c>
      <c r="C3" s="75" t="s">
        <v>20</v>
      </c>
      <c r="D3" s="75" t="s">
        <v>21</v>
      </c>
      <c r="E3" s="75" t="s">
        <v>22</v>
      </c>
      <c r="F3" s="76" t="s">
        <v>23</v>
      </c>
      <c r="G3" s="76" t="s">
        <v>24</v>
      </c>
      <c r="H3" s="76" t="s">
        <v>25</v>
      </c>
      <c r="I3" s="76" t="s">
        <v>26</v>
      </c>
      <c r="J3" s="76" t="s">
        <v>27</v>
      </c>
      <c r="K3" s="76" t="s">
        <v>28</v>
      </c>
      <c r="L3" s="76" t="s">
        <v>29</v>
      </c>
      <c r="M3" s="76" t="s">
        <v>30</v>
      </c>
      <c r="N3" s="76" t="s">
        <v>31</v>
      </c>
      <c r="O3" s="76" t="s">
        <v>32</v>
      </c>
      <c r="P3" s="76" t="s">
        <v>33</v>
      </c>
      <c r="Q3" s="76" t="s">
        <v>34</v>
      </c>
      <c r="R3" s="76" t="s">
        <v>35</v>
      </c>
      <c r="S3" s="76" t="s">
        <v>36</v>
      </c>
      <c r="T3" s="76" t="s">
        <v>37</v>
      </c>
      <c r="U3" s="76" t="s">
        <v>38</v>
      </c>
      <c r="V3" s="76" t="s">
        <v>39</v>
      </c>
      <c r="W3" s="76" t="s">
        <v>40</v>
      </c>
      <c r="X3" s="76" t="s">
        <v>41</v>
      </c>
    </row>
    <row r="4" spans="1:24" s="84" customFormat="1" ht="289" x14ac:dyDescent="0.2">
      <c r="A4" s="88">
        <v>1</v>
      </c>
      <c r="B4" s="81" t="s">
        <v>42</v>
      </c>
      <c r="C4" s="62" t="s">
        <v>43</v>
      </c>
      <c r="D4" s="62" t="s">
        <v>147</v>
      </c>
      <c r="E4" s="81" t="s">
        <v>44</v>
      </c>
      <c r="F4" s="77" t="s">
        <v>128</v>
      </c>
      <c r="G4" s="77" t="s">
        <v>129</v>
      </c>
      <c r="H4" s="77" t="s">
        <v>130</v>
      </c>
      <c r="I4" s="77" t="s">
        <v>131</v>
      </c>
      <c r="J4" s="77" t="s">
        <v>132</v>
      </c>
      <c r="K4" s="77" t="s">
        <v>133</v>
      </c>
      <c r="L4" s="77" t="s">
        <v>134</v>
      </c>
      <c r="M4" s="77" t="s">
        <v>135</v>
      </c>
      <c r="N4" s="77" t="s">
        <v>136</v>
      </c>
      <c r="O4" s="77" t="s">
        <v>137</v>
      </c>
      <c r="P4" s="77" t="s">
        <v>138</v>
      </c>
      <c r="Q4" s="77" t="s">
        <v>139</v>
      </c>
      <c r="R4" s="77" t="s">
        <v>140</v>
      </c>
      <c r="S4" s="77" t="s">
        <v>141</v>
      </c>
      <c r="T4" s="77" t="s">
        <v>142</v>
      </c>
      <c r="U4" s="77" t="s">
        <v>143</v>
      </c>
      <c r="V4" s="77" t="s">
        <v>144</v>
      </c>
      <c r="W4" s="77" t="s">
        <v>145</v>
      </c>
      <c r="X4" s="77" t="s">
        <v>146</v>
      </c>
    </row>
    <row r="5" spans="1:24" s="95" customFormat="1" ht="272" x14ac:dyDescent="0.2">
      <c r="A5" s="88">
        <v>2</v>
      </c>
      <c r="B5" s="81" t="s">
        <v>45</v>
      </c>
      <c r="C5" s="62" t="s">
        <v>46</v>
      </c>
      <c r="D5" s="62"/>
      <c r="E5" s="81"/>
      <c r="F5" s="82" t="s">
        <v>149</v>
      </c>
      <c r="G5" s="82" t="s">
        <v>150</v>
      </c>
      <c r="H5" s="82" t="s">
        <v>151</v>
      </c>
      <c r="I5" s="82" t="s">
        <v>152</v>
      </c>
      <c r="J5" s="82" t="s">
        <v>153</v>
      </c>
      <c r="K5" s="82" t="s">
        <v>154</v>
      </c>
      <c r="L5" s="82" t="s">
        <v>155</v>
      </c>
      <c r="M5" s="82" t="s">
        <v>156</v>
      </c>
      <c r="N5" s="82" t="s">
        <v>157</v>
      </c>
      <c r="O5" s="82" t="s">
        <v>158</v>
      </c>
      <c r="P5" s="82" t="s">
        <v>159</v>
      </c>
      <c r="Q5" s="82" t="s">
        <v>160</v>
      </c>
      <c r="R5" s="82" t="s">
        <v>161</v>
      </c>
      <c r="S5" s="82" t="s">
        <v>162</v>
      </c>
      <c r="T5" s="82" t="s">
        <v>163</v>
      </c>
      <c r="U5" s="82" t="s">
        <v>164</v>
      </c>
      <c r="V5" s="82" t="s">
        <v>165</v>
      </c>
      <c r="W5" s="82" t="s">
        <v>166</v>
      </c>
      <c r="X5" s="82" t="s">
        <v>167</v>
      </c>
    </row>
    <row r="6" spans="1:24" s="87" customFormat="1" ht="409.6" x14ac:dyDescent="0.2">
      <c r="A6" s="88">
        <v>3</v>
      </c>
      <c r="B6" s="81" t="s">
        <v>168</v>
      </c>
      <c r="C6" s="62" t="s">
        <v>48</v>
      </c>
      <c r="D6" s="62" t="s">
        <v>188</v>
      </c>
      <c r="F6" s="82" t="s">
        <v>169</v>
      </c>
      <c r="G6" s="82" t="s">
        <v>170</v>
      </c>
      <c r="H6" s="82" t="s">
        <v>171</v>
      </c>
      <c r="I6" s="82" t="s">
        <v>172</v>
      </c>
      <c r="J6" s="82" t="s">
        <v>173</v>
      </c>
      <c r="K6" s="82" t="s">
        <v>174</v>
      </c>
      <c r="L6" s="82" t="s">
        <v>175</v>
      </c>
      <c r="M6" s="82" t="s">
        <v>176</v>
      </c>
      <c r="N6" s="82" t="s">
        <v>177</v>
      </c>
      <c r="O6" s="82" t="s">
        <v>178</v>
      </c>
      <c r="P6" s="82" t="s">
        <v>179</v>
      </c>
      <c r="Q6" s="82" t="s">
        <v>180</v>
      </c>
      <c r="R6" s="82" t="s">
        <v>181</v>
      </c>
      <c r="S6" s="82" t="s">
        <v>182</v>
      </c>
      <c r="T6" s="82" t="s">
        <v>183</v>
      </c>
      <c r="U6" s="82" t="s">
        <v>184</v>
      </c>
      <c r="V6" s="82" t="s">
        <v>185</v>
      </c>
      <c r="W6" s="82" t="s">
        <v>186</v>
      </c>
      <c r="X6" s="82" t="s">
        <v>187</v>
      </c>
    </row>
    <row r="7" spans="1:24" s="95" customFormat="1" ht="404" x14ac:dyDescent="0.2">
      <c r="A7" s="88">
        <v>4</v>
      </c>
      <c r="B7" s="83" t="s">
        <v>189</v>
      </c>
      <c r="C7" s="62" t="s">
        <v>190</v>
      </c>
      <c r="D7" s="62" t="s">
        <v>506</v>
      </c>
      <c r="F7" s="91" t="s">
        <v>191</v>
      </c>
      <c r="G7" s="82" t="s">
        <v>192</v>
      </c>
      <c r="H7" s="82" t="s">
        <v>193</v>
      </c>
      <c r="I7" s="82" t="s">
        <v>194</v>
      </c>
      <c r="J7" s="82" t="s">
        <v>195</v>
      </c>
      <c r="K7" s="82" t="s">
        <v>196</v>
      </c>
      <c r="L7" s="82" t="s">
        <v>197</v>
      </c>
      <c r="M7" s="82" t="s">
        <v>198</v>
      </c>
      <c r="N7" s="82" t="s">
        <v>199</v>
      </c>
      <c r="O7" s="82" t="s">
        <v>200</v>
      </c>
      <c r="P7" s="82" t="s">
        <v>201</v>
      </c>
      <c r="Q7" s="82" t="s">
        <v>202</v>
      </c>
      <c r="R7" s="82" t="s">
        <v>203</v>
      </c>
      <c r="S7" s="82" t="s">
        <v>204</v>
      </c>
      <c r="T7" s="82" t="s">
        <v>205</v>
      </c>
      <c r="U7" s="82" t="s">
        <v>206</v>
      </c>
      <c r="V7" s="82" t="s">
        <v>207</v>
      </c>
      <c r="W7" s="82" t="s">
        <v>208</v>
      </c>
      <c r="X7" s="82" t="s">
        <v>209</v>
      </c>
    </row>
    <row r="8" spans="1:24" s="84" customFormat="1" ht="204" x14ac:dyDescent="0.2">
      <c r="A8" s="88">
        <v>5</v>
      </c>
      <c r="B8" s="84" t="s">
        <v>52</v>
      </c>
      <c r="C8" s="62" t="s">
        <v>211</v>
      </c>
      <c r="D8" s="62"/>
      <c r="F8" s="77" t="s">
        <v>210</v>
      </c>
      <c r="G8" s="77" t="s">
        <v>212</v>
      </c>
      <c r="H8" s="77" t="s">
        <v>213</v>
      </c>
      <c r="I8" s="77" t="s">
        <v>214</v>
      </c>
      <c r="J8" s="77" t="s">
        <v>215</v>
      </c>
      <c r="K8" s="77" t="s">
        <v>216</v>
      </c>
      <c r="L8" s="77" t="s">
        <v>217</v>
      </c>
      <c r="M8" s="77" t="s">
        <v>218</v>
      </c>
      <c r="N8" s="77" t="s">
        <v>219</v>
      </c>
      <c r="O8" s="77" t="s">
        <v>220</v>
      </c>
      <c r="P8" s="77" t="s">
        <v>221</v>
      </c>
      <c r="Q8" s="77" t="s">
        <v>222</v>
      </c>
      <c r="R8" s="77" t="s">
        <v>223</v>
      </c>
      <c r="S8" s="77" t="s">
        <v>224</v>
      </c>
      <c r="T8" s="77" t="s">
        <v>225</v>
      </c>
      <c r="U8" s="77" t="s">
        <v>226</v>
      </c>
      <c r="V8" s="77" t="s">
        <v>227</v>
      </c>
      <c r="W8" s="77" t="s">
        <v>228</v>
      </c>
      <c r="X8" s="77" t="s">
        <v>229</v>
      </c>
    </row>
    <row r="9" spans="1:24" s="84" customFormat="1" ht="255" x14ac:dyDescent="0.2">
      <c r="A9" s="88">
        <v>6</v>
      </c>
      <c r="B9" s="84" t="s">
        <v>242</v>
      </c>
      <c r="C9" s="62" t="s">
        <v>230</v>
      </c>
      <c r="D9" s="62" t="s">
        <v>350</v>
      </c>
      <c r="F9" s="77" t="s">
        <v>231</v>
      </c>
      <c r="G9" s="77" t="s">
        <v>232</v>
      </c>
      <c r="H9" s="77" t="s">
        <v>233</v>
      </c>
      <c r="I9" s="77" t="s">
        <v>234</v>
      </c>
      <c r="J9" s="77" t="s">
        <v>235</v>
      </c>
      <c r="K9" s="77" t="s">
        <v>236</v>
      </c>
      <c r="L9" s="77" t="s">
        <v>237</v>
      </c>
      <c r="M9" s="77" t="s">
        <v>238</v>
      </c>
      <c r="N9" s="77" t="s">
        <v>239</v>
      </c>
      <c r="O9" s="77" t="s">
        <v>240</v>
      </c>
      <c r="P9" s="77" t="s">
        <v>241</v>
      </c>
      <c r="Q9" s="77" t="s">
        <v>342</v>
      </c>
      <c r="R9" s="77" t="s">
        <v>343</v>
      </c>
      <c r="S9" s="77" t="s">
        <v>344</v>
      </c>
      <c r="T9" s="77" t="s">
        <v>345</v>
      </c>
      <c r="U9" s="77" t="s">
        <v>346</v>
      </c>
      <c r="V9" s="77" t="s">
        <v>347</v>
      </c>
      <c r="W9" s="77" t="s">
        <v>348</v>
      </c>
      <c r="X9" s="77" t="s">
        <v>349</v>
      </c>
    </row>
    <row r="10" spans="1:24" s="84" customFormat="1" ht="187" x14ac:dyDescent="0.2">
      <c r="A10" s="88">
        <v>7</v>
      </c>
      <c r="B10" s="84" t="s">
        <v>54</v>
      </c>
      <c r="C10" s="62" t="s">
        <v>55</v>
      </c>
      <c r="D10" s="62" t="s">
        <v>507</v>
      </c>
      <c r="F10" s="77" t="s">
        <v>304</v>
      </c>
      <c r="G10" s="77" t="s">
        <v>305</v>
      </c>
      <c r="H10" s="77" t="s">
        <v>306</v>
      </c>
      <c r="I10" s="77" t="s">
        <v>307</v>
      </c>
      <c r="J10" s="77" t="s">
        <v>308</v>
      </c>
      <c r="K10" s="77" t="s">
        <v>309</v>
      </c>
      <c r="L10" s="77" t="s">
        <v>310</v>
      </c>
      <c r="M10" s="77" t="s">
        <v>311</v>
      </c>
      <c r="N10" s="77" t="s">
        <v>312</v>
      </c>
      <c r="O10" s="77" t="s">
        <v>313</v>
      </c>
      <c r="P10" s="77" t="s">
        <v>314</v>
      </c>
      <c r="Q10" s="77" t="s">
        <v>315</v>
      </c>
      <c r="R10" s="77" t="s">
        <v>316</v>
      </c>
      <c r="S10" s="77" t="s">
        <v>317</v>
      </c>
      <c r="T10" s="77" t="s">
        <v>318</v>
      </c>
      <c r="U10" s="77" t="s">
        <v>319</v>
      </c>
      <c r="V10" s="77" t="s">
        <v>320</v>
      </c>
      <c r="W10" s="77" t="s">
        <v>321</v>
      </c>
      <c r="X10" s="77" t="s">
        <v>322</v>
      </c>
    </row>
    <row r="11" spans="1:24" s="84" customFormat="1" ht="340" x14ac:dyDescent="0.2">
      <c r="A11" s="88">
        <v>8</v>
      </c>
      <c r="B11" s="84" t="s">
        <v>243</v>
      </c>
      <c r="C11" s="62" t="s">
        <v>57</v>
      </c>
      <c r="D11" s="62"/>
      <c r="F11" s="77" t="s">
        <v>244</v>
      </c>
      <c r="G11" s="77" t="s">
        <v>245</v>
      </c>
      <c r="H11" s="77" t="s">
        <v>246</v>
      </c>
      <c r="I11" s="77" t="s">
        <v>247</v>
      </c>
      <c r="J11" s="77" t="s">
        <v>248</v>
      </c>
      <c r="K11" s="77" t="s">
        <v>249</v>
      </c>
      <c r="L11" s="77" t="s">
        <v>250</v>
      </c>
      <c r="M11" s="77" t="s">
        <v>251</v>
      </c>
      <c r="N11" s="77" t="s">
        <v>252</v>
      </c>
      <c r="O11" s="77" t="s">
        <v>253</v>
      </c>
      <c r="P11" s="77" t="s">
        <v>254</v>
      </c>
      <c r="Q11" s="77" t="s">
        <v>255</v>
      </c>
      <c r="R11" s="77" t="s">
        <v>256</v>
      </c>
      <c r="S11" s="77" t="s">
        <v>257</v>
      </c>
      <c r="T11" s="77" t="s">
        <v>258</v>
      </c>
      <c r="U11" s="77" t="s">
        <v>259</v>
      </c>
      <c r="V11" s="77" t="s">
        <v>260</v>
      </c>
      <c r="W11" s="77" t="s">
        <v>261</v>
      </c>
      <c r="X11" s="77" t="s">
        <v>262</v>
      </c>
    </row>
    <row r="12" spans="1:24" s="84" customFormat="1" ht="238" x14ac:dyDescent="0.2">
      <c r="A12" s="88">
        <v>9</v>
      </c>
      <c r="B12" s="84" t="s">
        <v>62</v>
      </c>
      <c r="C12" s="62" t="s">
        <v>63</v>
      </c>
      <c r="D12" s="62" t="s">
        <v>370</v>
      </c>
      <c r="E12" s="84" t="s">
        <v>64</v>
      </c>
      <c r="F12" s="77" t="s">
        <v>351</v>
      </c>
      <c r="G12" s="77" t="s">
        <v>352</v>
      </c>
      <c r="H12" s="77" t="s">
        <v>353</v>
      </c>
      <c r="I12" s="77" t="s">
        <v>354</v>
      </c>
      <c r="J12" s="77" t="s">
        <v>355</v>
      </c>
      <c r="K12" s="77" t="s">
        <v>356</v>
      </c>
      <c r="L12" s="77" t="s">
        <v>357</v>
      </c>
      <c r="M12" s="77" t="s">
        <v>358</v>
      </c>
      <c r="N12" s="77" t="s">
        <v>359</v>
      </c>
      <c r="O12" s="77" t="s">
        <v>360</v>
      </c>
      <c r="P12" s="77" t="s">
        <v>361</v>
      </c>
      <c r="Q12" s="77" t="s">
        <v>362</v>
      </c>
      <c r="R12" s="77" t="s">
        <v>363</v>
      </c>
      <c r="S12" s="77" t="s">
        <v>364</v>
      </c>
      <c r="T12" s="77" t="s">
        <v>365</v>
      </c>
      <c r="U12" s="77" t="s">
        <v>366</v>
      </c>
      <c r="V12" s="77" t="s">
        <v>367</v>
      </c>
      <c r="W12" s="77" t="s">
        <v>368</v>
      </c>
      <c r="X12" s="77" t="s">
        <v>369</v>
      </c>
    </row>
    <row r="13" spans="1:24" s="84" customFormat="1" ht="272" x14ac:dyDescent="0.2">
      <c r="A13" s="88">
        <v>10</v>
      </c>
      <c r="B13" s="81" t="s">
        <v>49</v>
      </c>
      <c r="C13" s="62" t="s">
        <v>50</v>
      </c>
      <c r="D13" s="62"/>
      <c r="F13" s="77" t="s">
        <v>323</v>
      </c>
      <c r="G13" s="77" t="s">
        <v>324</v>
      </c>
      <c r="H13" s="77" t="s">
        <v>325</v>
      </c>
      <c r="I13" s="77" t="s">
        <v>326</v>
      </c>
      <c r="J13" s="77" t="s">
        <v>327</v>
      </c>
      <c r="K13" s="77" t="s">
        <v>328</v>
      </c>
      <c r="L13" s="77" t="s">
        <v>329</v>
      </c>
      <c r="M13" s="77" t="s">
        <v>330</v>
      </c>
      <c r="N13" s="77" t="s">
        <v>331</v>
      </c>
      <c r="O13" s="77" t="s">
        <v>332</v>
      </c>
      <c r="P13" s="77" t="s">
        <v>333</v>
      </c>
      <c r="Q13" s="77" t="s">
        <v>334</v>
      </c>
      <c r="R13" s="77" t="s">
        <v>335</v>
      </c>
      <c r="S13" s="77" t="s">
        <v>336</v>
      </c>
      <c r="T13" s="77" t="s">
        <v>337</v>
      </c>
      <c r="U13" s="77" t="s">
        <v>338</v>
      </c>
      <c r="V13" s="77" t="s">
        <v>339</v>
      </c>
      <c r="W13" s="77" t="s">
        <v>340</v>
      </c>
      <c r="X13" s="77" t="s">
        <v>341</v>
      </c>
    </row>
    <row r="14" spans="1:24" s="87" customFormat="1" ht="372" x14ac:dyDescent="0.2">
      <c r="A14" s="88">
        <v>11</v>
      </c>
      <c r="B14" s="81" t="s">
        <v>372</v>
      </c>
      <c r="C14" s="62" t="s">
        <v>371</v>
      </c>
      <c r="D14" s="62" t="s">
        <v>392</v>
      </c>
      <c r="F14" s="82" t="s">
        <v>373</v>
      </c>
      <c r="G14" s="82" t="s">
        <v>374</v>
      </c>
      <c r="H14" s="82" t="s">
        <v>375</v>
      </c>
      <c r="I14" s="82" t="s">
        <v>376</v>
      </c>
      <c r="J14" s="82" t="s">
        <v>377</v>
      </c>
      <c r="K14" s="82" t="s">
        <v>378</v>
      </c>
      <c r="L14" s="82" t="s">
        <v>379</v>
      </c>
      <c r="M14" s="82" t="s">
        <v>380</v>
      </c>
      <c r="N14" s="82" t="s">
        <v>381</v>
      </c>
      <c r="O14" s="82" t="s">
        <v>382</v>
      </c>
      <c r="P14" s="82" t="s">
        <v>383</v>
      </c>
      <c r="Q14" s="82" t="s">
        <v>384</v>
      </c>
      <c r="R14" s="82" t="s">
        <v>385</v>
      </c>
      <c r="S14" s="82" t="s">
        <v>386</v>
      </c>
      <c r="T14" s="82" t="s">
        <v>387</v>
      </c>
      <c r="U14" s="82" t="s">
        <v>388</v>
      </c>
      <c r="V14" s="82" t="s">
        <v>389</v>
      </c>
      <c r="W14" s="82" t="s">
        <v>390</v>
      </c>
      <c r="X14" s="82" t="s">
        <v>391</v>
      </c>
    </row>
    <row r="15" spans="1:24" s="84" customFormat="1" ht="409.6" x14ac:dyDescent="0.2">
      <c r="A15" s="88">
        <v>12</v>
      </c>
      <c r="B15" s="84" t="s">
        <v>58</v>
      </c>
      <c r="C15" s="62" t="s">
        <v>59</v>
      </c>
      <c r="D15" s="62" t="s">
        <v>412</v>
      </c>
      <c r="E15" s="84" t="s">
        <v>148</v>
      </c>
      <c r="F15" s="77" t="s">
        <v>393</v>
      </c>
      <c r="G15" s="77" t="s">
        <v>394</v>
      </c>
      <c r="H15" s="77" t="s">
        <v>395</v>
      </c>
      <c r="I15" s="77" t="s">
        <v>396</v>
      </c>
      <c r="J15" s="77" t="s">
        <v>397</v>
      </c>
      <c r="K15" s="77" t="s">
        <v>398</v>
      </c>
      <c r="L15" s="77" t="s">
        <v>399</v>
      </c>
      <c r="M15" s="77" t="s">
        <v>400</v>
      </c>
      <c r="N15" s="77" t="s">
        <v>401</v>
      </c>
      <c r="O15" s="77" t="s">
        <v>402</v>
      </c>
      <c r="P15" s="77" t="s">
        <v>403</v>
      </c>
      <c r="Q15" s="77" t="s">
        <v>404</v>
      </c>
      <c r="R15" s="77" t="s">
        <v>405</v>
      </c>
      <c r="S15" s="77" t="s">
        <v>406</v>
      </c>
      <c r="T15" s="77" t="s">
        <v>407</v>
      </c>
      <c r="U15" s="77" t="s">
        <v>408</v>
      </c>
      <c r="V15" s="77" t="s">
        <v>409</v>
      </c>
      <c r="W15" s="77" t="s">
        <v>410</v>
      </c>
      <c r="X15" s="77" t="s">
        <v>411</v>
      </c>
    </row>
    <row r="16" spans="1:24" s="84" customFormat="1" ht="356" x14ac:dyDescent="0.2">
      <c r="A16" s="88">
        <v>13</v>
      </c>
      <c r="B16" s="84" t="s">
        <v>60</v>
      </c>
      <c r="C16" s="62" t="s">
        <v>61</v>
      </c>
      <c r="D16" s="62" t="s">
        <v>303</v>
      </c>
      <c r="F16" s="77" t="s">
        <v>284</v>
      </c>
      <c r="G16" s="77" t="s">
        <v>285</v>
      </c>
      <c r="H16" s="77" t="s">
        <v>286</v>
      </c>
      <c r="I16" s="77" t="s">
        <v>287</v>
      </c>
      <c r="J16" s="77" t="s">
        <v>288</v>
      </c>
      <c r="K16" s="77" t="s">
        <v>289</v>
      </c>
      <c r="L16" s="77" t="s">
        <v>290</v>
      </c>
      <c r="M16" s="77" t="s">
        <v>291</v>
      </c>
      <c r="N16" s="77" t="s">
        <v>292</v>
      </c>
      <c r="O16" s="77" t="s">
        <v>293</v>
      </c>
      <c r="P16" s="77" t="s">
        <v>294</v>
      </c>
      <c r="Q16" s="77" t="s">
        <v>295</v>
      </c>
      <c r="R16" s="77" t="s">
        <v>296</v>
      </c>
      <c r="S16" s="77" t="s">
        <v>297</v>
      </c>
      <c r="T16" s="77" t="s">
        <v>298</v>
      </c>
      <c r="U16" s="77" t="s">
        <v>299</v>
      </c>
      <c r="V16" s="77" t="s">
        <v>300</v>
      </c>
      <c r="W16" s="77" t="s">
        <v>301</v>
      </c>
      <c r="X16" s="77" t="s">
        <v>302</v>
      </c>
    </row>
    <row r="17" spans="1:24" s="84" customFormat="1" ht="272" x14ac:dyDescent="0.2">
      <c r="A17" s="88">
        <v>14</v>
      </c>
      <c r="B17" s="84" t="s">
        <v>264</v>
      </c>
      <c r="C17" s="62" t="s">
        <v>265</v>
      </c>
      <c r="D17" s="62" t="s">
        <v>509</v>
      </c>
      <c r="F17" s="77" t="s">
        <v>263</v>
      </c>
      <c r="G17" s="77" t="s">
        <v>266</v>
      </c>
      <c r="H17" s="77" t="s">
        <v>267</v>
      </c>
      <c r="I17" s="77" t="s">
        <v>268</v>
      </c>
      <c r="J17" s="77" t="s">
        <v>269</v>
      </c>
      <c r="K17" s="77" t="s">
        <v>270</v>
      </c>
      <c r="L17" s="77" t="s">
        <v>271</v>
      </c>
      <c r="M17" s="77" t="s">
        <v>272</v>
      </c>
      <c r="N17" s="77" t="s">
        <v>273</v>
      </c>
      <c r="O17" s="77" t="s">
        <v>274</v>
      </c>
      <c r="P17" s="77" t="s">
        <v>275</v>
      </c>
      <c r="Q17" s="77" t="s">
        <v>276</v>
      </c>
      <c r="R17" s="77" t="s">
        <v>277</v>
      </c>
      <c r="S17" s="77" t="s">
        <v>278</v>
      </c>
      <c r="T17" s="77" t="s">
        <v>279</v>
      </c>
      <c r="U17" s="77" t="s">
        <v>280</v>
      </c>
      <c r="V17" s="77" t="s">
        <v>281</v>
      </c>
      <c r="W17" s="77" t="s">
        <v>282</v>
      </c>
      <c r="X17" s="77" t="s">
        <v>283</v>
      </c>
    </row>
    <row r="18" spans="1:24" s="84" customFormat="1" ht="272" x14ac:dyDescent="0.2">
      <c r="A18" s="88">
        <v>15</v>
      </c>
      <c r="B18" s="84" t="s">
        <v>414</v>
      </c>
      <c r="C18" s="62" t="s">
        <v>413</v>
      </c>
      <c r="D18" s="62" t="s">
        <v>440</v>
      </c>
      <c r="E18" s="84" t="s">
        <v>420</v>
      </c>
      <c r="F18" s="77" t="s">
        <v>421</v>
      </c>
      <c r="G18" s="77" t="s">
        <v>422</v>
      </c>
      <c r="H18" s="77" t="s">
        <v>423</v>
      </c>
      <c r="I18" s="77" t="s">
        <v>424</v>
      </c>
      <c r="J18" s="77" t="s">
        <v>425</v>
      </c>
      <c r="K18" s="77" t="s">
        <v>426</v>
      </c>
      <c r="L18" s="77" t="s">
        <v>427</v>
      </c>
      <c r="M18" s="77" t="s">
        <v>428</v>
      </c>
      <c r="N18" s="77" t="s">
        <v>429</v>
      </c>
      <c r="O18" s="77" t="s">
        <v>430</v>
      </c>
      <c r="P18" s="77" t="s">
        <v>431</v>
      </c>
      <c r="Q18" s="77" t="s">
        <v>432</v>
      </c>
      <c r="R18" s="77" t="s">
        <v>433</v>
      </c>
      <c r="S18" s="77" t="s">
        <v>434</v>
      </c>
      <c r="T18" s="77" t="s">
        <v>435</v>
      </c>
      <c r="U18" s="77" t="s">
        <v>436</v>
      </c>
      <c r="V18" s="77" t="s">
        <v>437</v>
      </c>
      <c r="W18" s="77" t="s">
        <v>438</v>
      </c>
      <c r="X18" s="77" t="s">
        <v>439</v>
      </c>
    </row>
    <row r="19" spans="1:24" s="84" customFormat="1" ht="372" x14ac:dyDescent="0.2">
      <c r="A19" s="88">
        <v>16</v>
      </c>
      <c r="B19" s="84" t="s">
        <v>415</v>
      </c>
      <c r="C19" s="62" t="s">
        <v>419</v>
      </c>
      <c r="D19" s="62" t="s">
        <v>481</v>
      </c>
      <c r="F19" s="77" t="s">
        <v>462</v>
      </c>
      <c r="G19" s="77" t="s">
        <v>463</v>
      </c>
      <c r="H19" s="77" t="s">
        <v>464</v>
      </c>
      <c r="I19" s="77" t="s">
        <v>465</v>
      </c>
      <c r="J19" s="77" t="s">
        <v>466</v>
      </c>
      <c r="K19" s="77" t="s">
        <v>467</v>
      </c>
      <c r="L19" s="77" t="s">
        <v>468</v>
      </c>
      <c r="M19" s="77" t="s">
        <v>469</v>
      </c>
      <c r="N19" s="77" t="s">
        <v>470</v>
      </c>
      <c r="O19" s="77" t="s">
        <v>471</v>
      </c>
      <c r="P19" s="77" t="s">
        <v>472</v>
      </c>
      <c r="Q19" s="77" t="s">
        <v>473</v>
      </c>
      <c r="R19" s="77" t="s">
        <v>474</v>
      </c>
      <c r="S19" s="77" t="s">
        <v>475</v>
      </c>
      <c r="T19" s="77" t="s">
        <v>476</v>
      </c>
      <c r="U19" s="77" t="s">
        <v>477</v>
      </c>
      <c r="V19" s="77" t="s">
        <v>478</v>
      </c>
      <c r="W19" s="77" t="s">
        <v>479</v>
      </c>
      <c r="X19" s="77" t="s">
        <v>480</v>
      </c>
    </row>
    <row r="20" spans="1:24" ht="221" x14ac:dyDescent="0.2">
      <c r="A20" s="88">
        <v>17</v>
      </c>
      <c r="B20" s="84" t="s">
        <v>416</v>
      </c>
      <c r="C20" s="62" t="s">
        <v>418</v>
      </c>
      <c r="D20" s="62" t="s">
        <v>461</v>
      </c>
      <c r="F20" s="77" t="s">
        <v>441</v>
      </c>
      <c r="G20" s="77" t="s">
        <v>442</v>
      </c>
      <c r="H20" s="77" t="s">
        <v>444</v>
      </c>
      <c r="I20" s="77" t="s">
        <v>445</v>
      </c>
      <c r="J20" s="77" t="s">
        <v>446</v>
      </c>
      <c r="K20" s="77" t="s">
        <v>447</v>
      </c>
      <c r="L20" s="77" t="s">
        <v>448</v>
      </c>
      <c r="M20" s="77" t="s">
        <v>449</v>
      </c>
      <c r="N20" s="77" t="s">
        <v>450</v>
      </c>
      <c r="O20" s="77" t="s">
        <v>451</v>
      </c>
      <c r="P20" s="77" t="s">
        <v>452</v>
      </c>
      <c r="Q20" s="77" t="s">
        <v>453</v>
      </c>
      <c r="R20" s="77" t="s">
        <v>454</v>
      </c>
      <c r="S20" s="77" t="s">
        <v>455</v>
      </c>
      <c r="T20" s="77" t="s">
        <v>456</v>
      </c>
      <c r="U20" s="77" t="s">
        <v>457</v>
      </c>
      <c r="V20" s="77" t="s">
        <v>458</v>
      </c>
      <c r="W20" s="77" t="s">
        <v>459</v>
      </c>
      <c r="X20" s="77" t="s">
        <v>460</v>
      </c>
    </row>
    <row r="21" spans="1:24" ht="340" x14ac:dyDescent="0.2">
      <c r="A21" s="88">
        <v>18</v>
      </c>
      <c r="B21" s="84" t="s">
        <v>443</v>
      </c>
      <c r="C21" s="62" t="s">
        <v>417</v>
      </c>
      <c r="D21" s="62" t="s">
        <v>501</v>
      </c>
      <c r="F21" s="77" t="s">
        <v>482</v>
      </c>
      <c r="G21" s="77" t="s">
        <v>483</v>
      </c>
      <c r="H21" s="77" t="s">
        <v>484</v>
      </c>
      <c r="I21" s="77" t="s">
        <v>485</v>
      </c>
      <c r="J21" s="77" t="s">
        <v>486</v>
      </c>
      <c r="K21" s="77" t="s">
        <v>487</v>
      </c>
      <c r="L21" s="77" t="s">
        <v>488</v>
      </c>
      <c r="M21" s="77" t="s">
        <v>489</v>
      </c>
      <c r="N21" s="77" t="s">
        <v>490</v>
      </c>
      <c r="O21" s="77" t="s">
        <v>491</v>
      </c>
      <c r="P21" s="77" t="s">
        <v>492</v>
      </c>
      <c r="Q21" s="77" t="s">
        <v>493</v>
      </c>
      <c r="R21" s="77" t="s">
        <v>494</v>
      </c>
      <c r="S21" s="77" t="s">
        <v>495</v>
      </c>
      <c r="T21" s="77" t="s">
        <v>496</v>
      </c>
      <c r="U21" s="77" t="s">
        <v>497</v>
      </c>
      <c r="V21" s="77" t="s">
        <v>498</v>
      </c>
      <c r="W21" s="77" t="s">
        <v>499</v>
      </c>
      <c r="X21" s="77" t="s">
        <v>500</v>
      </c>
    </row>
  </sheetData>
  <autoFilter ref="A3:X16" xr:uid="{A05799C9-0B45-AB4E-8E2F-17377D65F911}"/>
  <hyperlinks>
    <hyperlink ref="C7" r:id="rId1" xr:uid="{DCF052C6-C04E-1D4D-8235-4AB1BDCBFAB9}"/>
    <hyperlink ref="D4" r:id="rId2" xr:uid="{EF997F2A-EBDF-9E4A-904F-83A12469A2F9}"/>
    <hyperlink ref="C14" r:id="rId3" xr:uid="{0AC9CBF8-DBB2-214D-B4DA-BDE7603B213E}"/>
    <hyperlink ref="C13" r:id="rId4" xr:uid="{E845938D-0927-6D48-8C05-7EA1DAD86594}"/>
    <hyperlink ref="C12" r:id="rId5" xr:uid="{853A0530-E6D6-4145-99BC-7837717B5BE4}"/>
    <hyperlink ref="C4" r:id="rId6" xr:uid="{62F021C5-7D5E-B745-A57C-6F4F4F7385E7}"/>
    <hyperlink ref="C5" r:id="rId7" xr:uid="{6AC85B78-5DA4-514C-9F97-0AFB376EDC00}"/>
    <hyperlink ref="D6" r:id="rId8" xr:uid="{CFE3607B-EBF2-E741-B427-DA9A311BC2EE}"/>
    <hyperlink ref="C9" r:id="rId9" xr:uid="{1443FD2E-E3FE-2842-9669-D93160D69CB0}"/>
    <hyperlink ref="D16" r:id="rId10" xr:uid="{6ECD6055-5EA4-BA47-84CE-91CA7627EBF4}"/>
    <hyperlink ref="D9" r:id="rId11" xr:uid="{C45D37FD-6BAA-8446-94C5-F6528520C27A}"/>
    <hyperlink ref="D12" r:id="rId12" xr:uid="{211BE723-429D-044A-ADA3-AA2043C002A4}"/>
    <hyperlink ref="C20" r:id="rId13" xr:uid="{3B6152BB-C86B-9D4A-ABF0-7BB8D7E62E93}"/>
    <hyperlink ref="C19" r:id="rId14" xr:uid="{D961D33C-B83E-A44B-BAC2-2E409A2C82B8}"/>
    <hyperlink ref="C21" r:id="rId15" xr:uid="{05E14C53-3741-4148-8A50-CA9AEF9EACA1}"/>
    <hyperlink ref="D18" r:id="rId16" xr:uid="{1EBEDF7E-B1C3-114A-83BE-F84AEACC3C9F}"/>
    <hyperlink ref="D20" r:id="rId17" xr:uid="{B7AFD2FB-F563-6249-9A14-E85F09638A37}"/>
    <hyperlink ref="D19" r:id="rId18" xr:uid="{3C063820-D91A-6B4E-B046-AF87EEBD576C}"/>
    <hyperlink ref="D21" r:id="rId19" xr:uid="{3B6D3D3B-7307-254E-97C7-05D873A3F055}"/>
    <hyperlink ref="D7" r:id="rId20" xr:uid="{A6D50084-2E12-7647-B2C6-D8FB33A63235}"/>
    <hyperlink ref="D10" r:id="rId21" xr:uid="{A506C70D-EFAF-A145-AAE5-C4519D21F70E}"/>
    <hyperlink ref="D17" r:id="rId22" xr:uid="{A9A47C08-C767-4346-9952-CDE0F9B383C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5CE41A-B87F-A34C-AD6E-7FF9220247D8}">
  <dimension ref="A1:AE41"/>
  <sheetViews>
    <sheetView workbookViewId="0">
      <pane xSplit="5" ySplit="4" topLeftCell="F5" activePane="bottomRight" state="frozen"/>
      <selection pane="topRight" activeCell="F1" sqref="F1"/>
      <selection pane="bottomLeft" activeCell="A4" sqref="A4"/>
      <selection pane="bottomRight" sqref="A1:XFD1048576"/>
    </sheetView>
  </sheetViews>
  <sheetFormatPr baseColWidth="10" defaultRowHeight="16" x14ac:dyDescent="0.2"/>
  <cols>
    <col min="1" max="1" width="7.83203125" style="74" bestFit="1" customWidth="1"/>
    <col min="2" max="2" width="17.5" style="74" bestFit="1" customWidth="1"/>
    <col min="3" max="4" width="15.5" style="74" customWidth="1"/>
    <col min="5" max="5" width="10.83203125" style="74"/>
    <col min="6" max="24" width="50.83203125" style="74" customWidth="1"/>
    <col min="25" max="26" width="10.83203125" style="74"/>
    <col min="27" max="27" width="17" style="74" bestFit="1" customWidth="1"/>
    <col min="28" max="28" width="20.83203125" style="74" customWidth="1"/>
    <col min="29" max="29" width="10.83203125" style="74"/>
    <col min="30" max="30" width="17" style="74" bestFit="1" customWidth="1"/>
    <col min="31" max="31" width="20.83203125" style="74" customWidth="1"/>
    <col min="32" max="16384" width="10.83203125" style="74"/>
  </cols>
  <sheetData>
    <row r="1" spans="1:31" s="87" customFormat="1" x14ac:dyDescent="0.2">
      <c r="A1" s="86" t="s">
        <v>502</v>
      </c>
      <c r="E1" s="88"/>
      <c r="F1" s="89">
        <v>1</v>
      </c>
      <c r="G1" s="89">
        <v>2</v>
      </c>
      <c r="H1" s="89">
        <v>3</v>
      </c>
      <c r="I1" s="89">
        <v>4</v>
      </c>
      <c r="J1" s="89">
        <v>5</v>
      </c>
      <c r="K1" s="89">
        <v>6</v>
      </c>
      <c r="L1" s="89">
        <v>7</v>
      </c>
      <c r="M1" s="89">
        <v>8</v>
      </c>
      <c r="N1" s="89">
        <v>9</v>
      </c>
      <c r="O1" s="89">
        <v>10</v>
      </c>
      <c r="P1" s="89">
        <v>11</v>
      </c>
      <c r="Q1" s="89">
        <v>12</v>
      </c>
      <c r="R1" s="89">
        <v>13</v>
      </c>
      <c r="S1" s="89">
        <v>14</v>
      </c>
      <c r="T1" s="89">
        <v>15</v>
      </c>
      <c r="U1" s="89">
        <v>16</v>
      </c>
      <c r="V1" s="89">
        <v>17</v>
      </c>
      <c r="W1" s="89">
        <v>18</v>
      </c>
      <c r="X1" s="89">
        <v>19</v>
      </c>
    </row>
    <row r="2" spans="1:31" s="87" customFormat="1" ht="170" x14ac:dyDescent="0.2">
      <c r="A2" s="86"/>
      <c r="B2" s="88"/>
      <c r="C2" s="90"/>
      <c r="E2" s="88"/>
      <c r="F2" s="91" t="s">
        <v>0</v>
      </c>
      <c r="G2" s="91" t="s">
        <v>1</v>
      </c>
      <c r="H2" s="91" t="s">
        <v>2</v>
      </c>
      <c r="I2" s="91" t="s">
        <v>3</v>
      </c>
      <c r="J2" s="91" t="s">
        <v>4</v>
      </c>
      <c r="K2" s="91" t="s">
        <v>5</v>
      </c>
      <c r="L2" s="91" t="s">
        <v>6</v>
      </c>
      <c r="M2" s="91" t="s">
        <v>7</v>
      </c>
      <c r="N2" s="91" t="s">
        <v>8</v>
      </c>
      <c r="O2" s="91" t="s">
        <v>9</v>
      </c>
      <c r="P2" s="91" t="s">
        <v>10</v>
      </c>
      <c r="Q2" s="91" t="s">
        <v>11</v>
      </c>
      <c r="R2" s="91" t="s">
        <v>12</v>
      </c>
      <c r="S2" s="91" t="s">
        <v>13</v>
      </c>
      <c r="T2" s="91" t="s">
        <v>14</v>
      </c>
      <c r="U2" s="91" t="s">
        <v>15</v>
      </c>
      <c r="V2" s="91" t="s">
        <v>16</v>
      </c>
      <c r="W2" s="91" t="s">
        <v>17</v>
      </c>
      <c r="X2" s="91" t="s">
        <v>18</v>
      </c>
    </row>
    <row r="3" spans="1:31" s="100" customFormat="1" ht="17" x14ac:dyDescent="0.2">
      <c r="A3" s="96"/>
      <c r="B3" s="97"/>
      <c r="C3" s="98"/>
      <c r="D3" s="97"/>
      <c r="E3" s="97"/>
      <c r="F3" s="99" t="s">
        <v>65</v>
      </c>
      <c r="G3" s="99" t="s">
        <v>66</v>
      </c>
      <c r="H3" s="99" t="s">
        <v>65</v>
      </c>
      <c r="I3" s="99" t="s">
        <v>65</v>
      </c>
      <c r="J3" s="99" t="s">
        <v>66</v>
      </c>
      <c r="K3" s="99" t="s">
        <v>66</v>
      </c>
      <c r="L3" s="99" t="s">
        <v>66</v>
      </c>
      <c r="M3" s="99" t="s">
        <v>66</v>
      </c>
      <c r="N3" s="99" t="s">
        <v>66</v>
      </c>
      <c r="O3" s="99" t="s">
        <v>66</v>
      </c>
      <c r="P3" s="99" t="s">
        <v>66</v>
      </c>
      <c r="Q3" s="99" t="s">
        <v>65</v>
      </c>
      <c r="R3" s="99" t="s">
        <v>65</v>
      </c>
      <c r="S3" s="99" t="s">
        <v>66</v>
      </c>
      <c r="T3" s="99" t="s">
        <v>66</v>
      </c>
      <c r="U3" s="99" t="s">
        <v>65</v>
      </c>
      <c r="V3" s="99" t="s">
        <v>65</v>
      </c>
      <c r="W3" s="99" t="s">
        <v>65</v>
      </c>
      <c r="X3" s="99" t="s">
        <v>65</v>
      </c>
      <c r="AA3" s="99"/>
      <c r="AB3" s="101"/>
      <c r="AC3" s="74"/>
      <c r="AD3" s="99"/>
      <c r="AE3" s="101"/>
    </row>
    <row r="4" spans="1:31" s="94" customFormat="1" ht="34" x14ac:dyDescent="0.2">
      <c r="A4" s="92"/>
      <c r="B4" s="75" t="s">
        <v>19</v>
      </c>
      <c r="C4" s="93" t="s">
        <v>20</v>
      </c>
      <c r="D4" s="75" t="s">
        <v>21</v>
      </c>
      <c r="E4" s="75" t="s">
        <v>22</v>
      </c>
      <c r="F4" s="76" t="s">
        <v>23</v>
      </c>
      <c r="G4" s="76" t="s">
        <v>24</v>
      </c>
      <c r="H4" s="76" t="s">
        <v>25</v>
      </c>
      <c r="I4" s="76" t="s">
        <v>26</v>
      </c>
      <c r="J4" s="76" t="s">
        <v>27</v>
      </c>
      <c r="K4" s="76" t="s">
        <v>28</v>
      </c>
      <c r="L4" s="76" t="s">
        <v>29</v>
      </c>
      <c r="M4" s="76" t="s">
        <v>30</v>
      </c>
      <c r="N4" s="76" t="s">
        <v>31</v>
      </c>
      <c r="O4" s="76" t="s">
        <v>32</v>
      </c>
      <c r="P4" s="76" t="s">
        <v>33</v>
      </c>
      <c r="Q4" s="76" t="s">
        <v>34</v>
      </c>
      <c r="R4" s="76" t="s">
        <v>35</v>
      </c>
      <c r="S4" s="76" t="s">
        <v>36</v>
      </c>
      <c r="T4" s="76" t="s">
        <v>37</v>
      </c>
      <c r="U4" s="76" t="s">
        <v>38</v>
      </c>
      <c r="V4" s="76" t="s">
        <v>39</v>
      </c>
      <c r="W4" s="76" t="s">
        <v>40</v>
      </c>
      <c r="X4" s="76" t="s">
        <v>41</v>
      </c>
      <c r="AA4" s="102" t="s">
        <v>65</v>
      </c>
      <c r="AB4" s="103" t="s">
        <v>511</v>
      </c>
      <c r="AC4" s="90"/>
      <c r="AD4" s="102" t="s">
        <v>66</v>
      </c>
      <c r="AE4" s="103" t="s">
        <v>511</v>
      </c>
    </row>
    <row r="5" spans="1:31" s="84" customFormat="1" ht="17" x14ac:dyDescent="0.2">
      <c r="A5" s="88">
        <v>1</v>
      </c>
      <c r="B5" s="81" t="s">
        <v>42</v>
      </c>
      <c r="C5" s="62" t="s">
        <v>43</v>
      </c>
      <c r="D5" s="62" t="s">
        <v>147</v>
      </c>
      <c r="E5" s="62" t="s">
        <v>44</v>
      </c>
      <c r="F5" s="77" t="s">
        <v>503</v>
      </c>
      <c r="G5" s="77" t="s">
        <v>504</v>
      </c>
      <c r="H5" s="77" t="s">
        <v>504</v>
      </c>
      <c r="I5" s="77" t="s">
        <v>504</v>
      </c>
      <c r="J5" s="77" t="s">
        <v>505</v>
      </c>
      <c r="K5" s="77" t="s">
        <v>503</v>
      </c>
      <c r="L5" s="77" t="s">
        <v>504</v>
      </c>
      <c r="M5" s="77" t="s">
        <v>503</v>
      </c>
      <c r="N5" s="77" t="s">
        <v>503</v>
      </c>
      <c r="O5" s="77" t="s">
        <v>504</v>
      </c>
      <c r="P5" s="77" t="s">
        <v>504</v>
      </c>
      <c r="Q5" s="77" t="s">
        <v>504</v>
      </c>
      <c r="R5" s="77" t="s">
        <v>504</v>
      </c>
      <c r="S5" s="77" t="s">
        <v>503</v>
      </c>
      <c r="T5" s="77" t="s">
        <v>503</v>
      </c>
      <c r="U5" s="77" t="s">
        <v>504</v>
      </c>
      <c r="V5" s="77" t="s">
        <v>505</v>
      </c>
      <c r="W5" s="77" t="s">
        <v>504</v>
      </c>
      <c r="X5" s="77" t="s">
        <v>505</v>
      </c>
      <c r="AA5" s="104" t="s">
        <v>508</v>
      </c>
      <c r="AB5" s="90">
        <v>4</v>
      </c>
      <c r="AC5" s="90"/>
      <c r="AD5" s="104" t="s">
        <v>508</v>
      </c>
      <c r="AE5" s="90">
        <v>0</v>
      </c>
    </row>
    <row r="6" spans="1:31" s="95" customFormat="1" ht="17" x14ac:dyDescent="0.2">
      <c r="A6" s="88">
        <v>2</v>
      </c>
      <c r="B6" s="81" t="s">
        <v>45</v>
      </c>
      <c r="C6" s="62" t="s">
        <v>46</v>
      </c>
      <c r="D6" s="62"/>
      <c r="E6" s="62"/>
      <c r="F6" s="82" t="s">
        <v>503</v>
      </c>
      <c r="G6" s="82" t="s">
        <v>504</v>
      </c>
      <c r="H6" s="82" t="s">
        <v>504</v>
      </c>
      <c r="I6" s="82" t="s">
        <v>504</v>
      </c>
      <c r="J6" s="82" t="s">
        <v>504</v>
      </c>
      <c r="K6" s="82" t="s">
        <v>503</v>
      </c>
      <c r="L6" s="82" t="s">
        <v>504</v>
      </c>
      <c r="M6" s="82" t="s">
        <v>503</v>
      </c>
      <c r="N6" s="82" t="s">
        <v>503</v>
      </c>
      <c r="O6" s="82" t="s">
        <v>504</v>
      </c>
      <c r="P6" s="82" t="s">
        <v>504</v>
      </c>
      <c r="Q6" s="82" t="s">
        <v>504</v>
      </c>
      <c r="R6" s="82" t="s">
        <v>503</v>
      </c>
      <c r="S6" s="82" t="s">
        <v>503</v>
      </c>
      <c r="T6" s="82" t="s">
        <v>504</v>
      </c>
      <c r="U6" s="82" t="s">
        <v>504</v>
      </c>
      <c r="V6" s="82" t="s">
        <v>504</v>
      </c>
      <c r="W6" s="82" t="s">
        <v>504</v>
      </c>
      <c r="X6" s="82" t="s">
        <v>504</v>
      </c>
      <c r="AA6" s="105" t="s">
        <v>503</v>
      </c>
      <c r="AB6" s="90">
        <v>3</v>
      </c>
      <c r="AC6" s="90"/>
      <c r="AD6" s="105" t="s">
        <v>503</v>
      </c>
      <c r="AE6" s="90">
        <v>1</v>
      </c>
    </row>
    <row r="7" spans="1:31" s="87" customFormat="1" ht="17" x14ac:dyDescent="0.2">
      <c r="A7" s="88">
        <v>3</v>
      </c>
      <c r="B7" s="81" t="s">
        <v>168</v>
      </c>
      <c r="C7" s="62" t="s">
        <v>48</v>
      </c>
      <c r="D7" s="62" t="s">
        <v>188</v>
      </c>
      <c r="E7" s="62"/>
      <c r="F7" s="82" t="s">
        <v>504</v>
      </c>
      <c r="G7" s="77" t="s">
        <v>512</v>
      </c>
      <c r="H7" s="82" t="s">
        <v>504</v>
      </c>
      <c r="I7" s="82" t="s">
        <v>504</v>
      </c>
      <c r="J7" s="82" t="s">
        <v>504</v>
      </c>
      <c r="K7" s="82" t="s">
        <v>503</v>
      </c>
      <c r="L7" s="82" t="s">
        <v>504</v>
      </c>
      <c r="M7" s="82" t="s">
        <v>503</v>
      </c>
      <c r="N7" s="82" t="s">
        <v>503</v>
      </c>
      <c r="O7" s="82" t="s">
        <v>504</v>
      </c>
      <c r="P7" s="82" t="s">
        <v>503</v>
      </c>
      <c r="Q7" s="82" t="s">
        <v>504</v>
      </c>
      <c r="R7" s="82" t="s">
        <v>504</v>
      </c>
      <c r="S7" s="82" t="s">
        <v>503</v>
      </c>
      <c r="T7" s="82" t="s">
        <v>503</v>
      </c>
      <c r="U7" s="82" t="s">
        <v>505</v>
      </c>
      <c r="V7" s="82" t="s">
        <v>504</v>
      </c>
      <c r="W7" s="82" t="s">
        <v>504</v>
      </c>
      <c r="X7" s="82" t="s">
        <v>504</v>
      </c>
      <c r="AA7" s="102" t="s">
        <v>512</v>
      </c>
      <c r="AB7" s="90">
        <v>2</v>
      </c>
      <c r="AC7" s="90"/>
      <c r="AD7" s="102" t="s">
        <v>512</v>
      </c>
      <c r="AE7" s="90">
        <v>2</v>
      </c>
    </row>
    <row r="8" spans="1:31" s="95" customFormat="1" ht="17" x14ac:dyDescent="0.2">
      <c r="A8" s="88">
        <v>4</v>
      </c>
      <c r="B8" s="83" t="s">
        <v>189</v>
      </c>
      <c r="C8" s="62" t="s">
        <v>190</v>
      </c>
      <c r="D8" s="62" t="s">
        <v>506</v>
      </c>
      <c r="E8" s="62"/>
      <c r="F8" s="91" t="s">
        <v>503</v>
      </c>
      <c r="G8" s="82" t="s">
        <v>504</v>
      </c>
      <c r="H8" s="82" t="s">
        <v>505</v>
      </c>
      <c r="I8" s="82" t="s">
        <v>505</v>
      </c>
      <c r="J8" s="82" t="s">
        <v>505</v>
      </c>
      <c r="K8" s="82" t="s">
        <v>503</v>
      </c>
      <c r="L8" s="82" t="s">
        <v>504</v>
      </c>
      <c r="M8" s="82" t="s">
        <v>503</v>
      </c>
      <c r="N8" s="82" t="s">
        <v>503</v>
      </c>
      <c r="O8" s="82" t="s">
        <v>505</v>
      </c>
      <c r="P8" s="82" t="s">
        <v>504</v>
      </c>
      <c r="Q8" s="82" t="s">
        <v>504</v>
      </c>
      <c r="R8" s="82" t="s">
        <v>503</v>
      </c>
      <c r="S8" s="82" t="s">
        <v>504</v>
      </c>
      <c r="T8" s="82" t="s">
        <v>504</v>
      </c>
      <c r="U8" s="82" t="s">
        <v>505</v>
      </c>
      <c r="V8" s="82" t="s">
        <v>505</v>
      </c>
      <c r="W8" s="82" t="s">
        <v>504</v>
      </c>
      <c r="X8" s="82" t="s">
        <v>504</v>
      </c>
      <c r="AA8" s="102" t="s">
        <v>504</v>
      </c>
      <c r="AB8" s="90">
        <v>1</v>
      </c>
      <c r="AC8" s="90"/>
      <c r="AD8" s="102" t="s">
        <v>504</v>
      </c>
      <c r="AE8" s="90">
        <v>3</v>
      </c>
    </row>
    <row r="9" spans="1:31" s="84" customFormat="1" ht="17" x14ac:dyDescent="0.2">
      <c r="A9" s="88">
        <v>5</v>
      </c>
      <c r="B9" s="84" t="s">
        <v>52</v>
      </c>
      <c r="C9" s="62" t="s">
        <v>211</v>
      </c>
      <c r="D9" s="62"/>
      <c r="E9" s="62"/>
      <c r="F9" s="77" t="s">
        <v>503</v>
      </c>
      <c r="G9" s="77" t="s">
        <v>503</v>
      </c>
      <c r="H9" s="77" t="s">
        <v>504</v>
      </c>
      <c r="I9" s="77" t="s">
        <v>504</v>
      </c>
      <c r="J9" s="77" t="s">
        <v>505</v>
      </c>
      <c r="K9" s="77" t="s">
        <v>503</v>
      </c>
      <c r="L9" s="77" t="s">
        <v>503</v>
      </c>
      <c r="M9" s="77" t="s">
        <v>503</v>
      </c>
      <c r="N9" s="77" t="s">
        <v>503</v>
      </c>
      <c r="O9" s="77" t="s">
        <v>503</v>
      </c>
      <c r="P9" s="77" t="s">
        <v>504</v>
      </c>
      <c r="Q9" s="77" t="s">
        <v>504</v>
      </c>
      <c r="R9" s="77" t="s">
        <v>505</v>
      </c>
      <c r="S9" s="77" t="s">
        <v>503</v>
      </c>
      <c r="T9" s="77" t="s">
        <v>504</v>
      </c>
      <c r="U9" s="77" t="s">
        <v>505</v>
      </c>
      <c r="V9" s="77" t="s">
        <v>505</v>
      </c>
      <c r="W9" s="77" t="s">
        <v>504</v>
      </c>
      <c r="X9" s="77" t="s">
        <v>504</v>
      </c>
      <c r="AA9" s="104" t="s">
        <v>505</v>
      </c>
      <c r="AB9" s="90">
        <v>0</v>
      </c>
      <c r="AC9" s="90"/>
      <c r="AD9" s="104" t="s">
        <v>505</v>
      </c>
      <c r="AE9" s="90">
        <v>4</v>
      </c>
    </row>
    <row r="10" spans="1:31" s="84" customFormat="1" ht="17" x14ac:dyDescent="0.2">
      <c r="A10" s="88">
        <v>6</v>
      </c>
      <c r="B10" s="84" t="s">
        <v>242</v>
      </c>
      <c r="C10" s="62" t="s">
        <v>230</v>
      </c>
      <c r="D10" s="62" t="s">
        <v>350</v>
      </c>
      <c r="E10" s="62"/>
      <c r="F10" s="77" t="s">
        <v>504</v>
      </c>
      <c r="G10" s="77" t="s">
        <v>503</v>
      </c>
      <c r="H10" s="77" t="s">
        <v>504</v>
      </c>
      <c r="I10" s="77" t="s">
        <v>504</v>
      </c>
      <c r="J10" s="77" t="s">
        <v>504</v>
      </c>
      <c r="K10" s="77" t="s">
        <v>503</v>
      </c>
      <c r="L10" s="77" t="s">
        <v>503</v>
      </c>
      <c r="M10" s="77" t="s">
        <v>503</v>
      </c>
      <c r="N10" s="77" t="s">
        <v>503</v>
      </c>
      <c r="O10" s="77" t="s">
        <v>503</v>
      </c>
      <c r="P10" s="77" t="s">
        <v>503</v>
      </c>
      <c r="Q10" s="77" t="s">
        <v>504</v>
      </c>
      <c r="R10" s="77" t="s">
        <v>504</v>
      </c>
      <c r="S10" s="77" t="s">
        <v>503</v>
      </c>
      <c r="T10" s="77" t="s">
        <v>503</v>
      </c>
      <c r="U10" s="77" t="s">
        <v>504</v>
      </c>
      <c r="V10" s="77" t="s">
        <v>504</v>
      </c>
      <c r="W10" s="77" t="s">
        <v>504</v>
      </c>
      <c r="X10" s="77" t="s">
        <v>504</v>
      </c>
      <c r="AA10" s="102" t="s">
        <v>79</v>
      </c>
      <c r="AB10" s="106" t="s">
        <v>79</v>
      </c>
      <c r="AC10" s="90"/>
      <c r="AD10" s="102" t="s">
        <v>79</v>
      </c>
      <c r="AE10" s="106" t="s">
        <v>79</v>
      </c>
    </row>
    <row r="11" spans="1:31" s="84" customFormat="1" ht="17" x14ac:dyDescent="0.2">
      <c r="A11" s="88">
        <v>7</v>
      </c>
      <c r="B11" s="84" t="s">
        <v>54</v>
      </c>
      <c r="C11" s="62" t="s">
        <v>55</v>
      </c>
      <c r="D11" s="62" t="s">
        <v>507</v>
      </c>
      <c r="E11" s="62"/>
      <c r="F11" s="77" t="s">
        <v>504</v>
      </c>
      <c r="G11" s="77" t="s">
        <v>504</v>
      </c>
      <c r="H11" s="77" t="s">
        <v>505</v>
      </c>
      <c r="I11" s="77" t="s">
        <v>504</v>
      </c>
      <c r="J11" s="77" t="s">
        <v>505</v>
      </c>
      <c r="K11" s="77" t="s">
        <v>508</v>
      </c>
      <c r="L11" s="77" t="s">
        <v>503</v>
      </c>
      <c r="M11" s="77" t="s">
        <v>508</v>
      </c>
      <c r="N11" s="77" t="s">
        <v>508</v>
      </c>
      <c r="O11" s="77" t="s">
        <v>504</v>
      </c>
      <c r="P11" s="77" t="s">
        <v>504</v>
      </c>
      <c r="Q11" s="77" t="s">
        <v>504</v>
      </c>
      <c r="R11" s="77" t="s">
        <v>504</v>
      </c>
      <c r="S11" s="77" t="s">
        <v>503</v>
      </c>
      <c r="T11" s="77" t="s">
        <v>503</v>
      </c>
      <c r="U11" s="77" t="s">
        <v>505</v>
      </c>
      <c r="V11" s="77" t="s">
        <v>505</v>
      </c>
      <c r="W11" s="77" t="s">
        <v>504</v>
      </c>
      <c r="X11" s="77" t="s">
        <v>505</v>
      </c>
    </row>
    <row r="12" spans="1:31" s="84" customFormat="1" ht="17" x14ac:dyDescent="0.2">
      <c r="A12" s="88">
        <v>8</v>
      </c>
      <c r="B12" s="84" t="s">
        <v>243</v>
      </c>
      <c r="C12" s="62" t="s">
        <v>57</v>
      </c>
      <c r="D12" s="62"/>
      <c r="E12" s="62"/>
      <c r="F12" s="77" t="s">
        <v>503</v>
      </c>
      <c r="G12" s="77" t="s">
        <v>504</v>
      </c>
      <c r="H12" s="77" t="s">
        <v>505</v>
      </c>
      <c r="I12" s="77" t="s">
        <v>504</v>
      </c>
      <c r="J12" s="77" t="s">
        <v>505</v>
      </c>
      <c r="K12" s="77" t="s">
        <v>503</v>
      </c>
      <c r="L12" s="77" t="s">
        <v>503</v>
      </c>
      <c r="M12" s="77" t="s">
        <v>503</v>
      </c>
      <c r="N12" s="77" t="s">
        <v>503</v>
      </c>
      <c r="O12" s="77" t="s">
        <v>504</v>
      </c>
      <c r="P12" s="77" t="s">
        <v>505</v>
      </c>
      <c r="Q12" s="77" t="s">
        <v>505</v>
      </c>
      <c r="R12" s="77" t="s">
        <v>505</v>
      </c>
      <c r="S12" s="77" t="s">
        <v>503</v>
      </c>
      <c r="T12" s="77" t="s">
        <v>503</v>
      </c>
      <c r="U12" s="77" t="s">
        <v>505</v>
      </c>
      <c r="V12" s="77" t="s">
        <v>505</v>
      </c>
      <c r="W12" s="77" t="s">
        <v>505</v>
      </c>
      <c r="X12" s="77" t="s">
        <v>505</v>
      </c>
    </row>
    <row r="13" spans="1:31" s="84" customFormat="1" ht="17" x14ac:dyDescent="0.2">
      <c r="A13" s="88">
        <v>9</v>
      </c>
      <c r="B13" s="84" t="s">
        <v>62</v>
      </c>
      <c r="C13" s="62" t="s">
        <v>63</v>
      </c>
      <c r="D13" s="62" t="s">
        <v>370</v>
      </c>
      <c r="E13" s="62" t="s">
        <v>64</v>
      </c>
      <c r="F13" s="77" t="s">
        <v>504</v>
      </c>
      <c r="G13" s="77" t="s">
        <v>503</v>
      </c>
      <c r="H13" s="77" t="s">
        <v>504</v>
      </c>
      <c r="I13" s="77" t="s">
        <v>504</v>
      </c>
      <c r="J13" s="77" t="s">
        <v>505</v>
      </c>
      <c r="K13" s="77" t="s">
        <v>508</v>
      </c>
      <c r="L13" s="77" t="s">
        <v>503</v>
      </c>
      <c r="M13" s="77" t="s">
        <v>508</v>
      </c>
      <c r="N13" s="77" t="s">
        <v>508</v>
      </c>
      <c r="O13" s="77" t="s">
        <v>503</v>
      </c>
      <c r="P13" s="77" t="s">
        <v>503</v>
      </c>
      <c r="Q13" s="77" t="s">
        <v>504</v>
      </c>
      <c r="R13" s="77" t="s">
        <v>504</v>
      </c>
      <c r="S13" s="77" t="s">
        <v>503</v>
      </c>
      <c r="T13" s="77" t="s">
        <v>504</v>
      </c>
      <c r="U13" s="77" t="s">
        <v>504</v>
      </c>
      <c r="V13" s="77" t="s">
        <v>505</v>
      </c>
      <c r="W13" s="77" t="s">
        <v>503</v>
      </c>
      <c r="X13" s="77" t="s">
        <v>505</v>
      </c>
    </row>
    <row r="14" spans="1:31" s="84" customFormat="1" ht="17" x14ac:dyDescent="0.2">
      <c r="A14" s="88">
        <v>10</v>
      </c>
      <c r="B14" s="81" t="s">
        <v>49</v>
      </c>
      <c r="C14" s="62" t="s">
        <v>50</v>
      </c>
      <c r="D14" s="62"/>
      <c r="E14" s="62"/>
      <c r="F14" s="77" t="s">
        <v>503</v>
      </c>
      <c r="G14" s="77" t="s">
        <v>504</v>
      </c>
      <c r="H14" s="77" t="s">
        <v>504</v>
      </c>
      <c r="I14" s="77" t="s">
        <v>504</v>
      </c>
      <c r="J14" s="77" t="s">
        <v>505</v>
      </c>
      <c r="K14" s="77" t="s">
        <v>503</v>
      </c>
      <c r="L14" s="77" t="s">
        <v>504</v>
      </c>
      <c r="M14" s="77" t="s">
        <v>503</v>
      </c>
      <c r="N14" s="77" t="s">
        <v>503</v>
      </c>
      <c r="O14" s="77" t="s">
        <v>504</v>
      </c>
      <c r="P14" s="77" t="s">
        <v>504</v>
      </c>
      <c r="Q14" s="77" t="s">
        <v>504</v>
      </c>
      <c r="R14" s="77" t="s">
        <v>504</v>
      </c>
      <c r="S14" s="77" t="s">
        <v>503</v>
      </c>
      <c r="T14" s="77" t="s">
        <v>503</v>
      </c>
      <c r="U14" s="77" t="s">
        <v>504</v>
      </c>
      <c r="V14" s="77" t="s">
        <v>504</v>
      </c>
      <c r="W14" s="77" t="s">
        <v>504</v>
      </c>
      <c r="X14" s="77" t="s">
        <v>504</v>
      </c>
    </row>
    <row r="15" spans="1:31" s="87" customFormat="1" ht="17" x14ac:dyDescent="0.2">
      <c r="A15" s="88">
        <v>11</v>
      </c>
      <c r="B15" s="81" t="s">
        <v>372</v>
      </c>
      <c r="C15" s="62" t="s">
        <v>371</v>
      </c>
      <c r="D15" s="62" t="s">
        <v>392</v>
      </c>
      <c r="E15" s="62"/>
      <c r="F15" s="82" t="s">
        <v>504</v>
      </c>
      <c r="G15" s="82" t="s">
        <v>504</v>
      </c>
      <c r="H15" s="82" t="s">
        <v>504</v>
      </c>
      <c r="I15" s="82" t="s">
        <v>504</v>
      </c>
      <c r="J15" s="82" t="s">
        <v>504</v>
      </c>
      <c r="K15" s="82" t="s">
        <v>503</v>
      </c>
      <c r="L15" s="82" t="s">
        <v>503</v>
      </c>
      <c r="M15" s="82" t="s">
        <v>503</v>
      </c>
      <c r="N15" s="82" t="s">
        <v>503</v>
      </c>
      <c r="O15" s="82" t="s">
        <v>504</v>
      </c>
      <c r="P15" s="82" t="s">
        <v>503</v>
      </c>
      <c r="Q15" s="82" t="s">
        <v>504</v>
      </c>
      <c r="R15" s="82" t="s">
        <v>504</v>
      </c>
      <c r="S15" s="82" t="s">
        <v>503</v>
      </c>
      <c r="T15" s="82" t="s">
        <v>503</v>
      </c>
      <c r="U15" s="82" t="s">
        <v>504</v>
      </c>
      <c r="V15" s="82" t="s">
        <v>504</v>
      </c>
      <c r="W15" s="82" t="s">
        <v>504</v>
      </c>
      <c r="X15" s="107" t="s">
        <v>512</v>
      </c>
    </row>
    <row r="16" spans="1:31" s="84" customFormat="1" ht="17" x14ac:dyDescent="0.2">
      <c r="A16" s="88">
        <v>12</v>
      </c>
      <c r="B16" s="84" t="s">
        <v>58</v>
      </c>
      <c r="C16" s="62" t="s">
        <v>59</v>
      </c>
      <c r="D16" s="62" t="s">
        <v>412</v>
      </c>
      <c r="E16" s="62" t="s">
        <v>148</v>
      </c>
      <c r="F16" s="77" t="s">
        <v>504</v>
      </c>
      <c r="G16" s="77" t="s">
        <v>504</v>
      </c>
      <c r="H16" s="77" t="s">
        <v>504</v>
      </c>
      <c r="I16" s="77" t="s">
        <v>504</v>
      </c>
      <c r="J16" s="77" t="s">
        <v>504</v>
      </c>
      <c r="K16" s="77" t="s">
        <v>503</v>
      </c>
      <c r="L16" s="77" t="s">
        <v>504</v>
      </c>
      <c r="M16" s="77" t="s">
        <v>503</v>
      </c>
      <c r="N16" s="77" t="s">
        <v>504</v>
      </c>
      <c r="O16" s="77" t="s">
        <v>505</v>
      </c>
      <c r="P16" s="77" t="s">
        <v>504</v>
      </c>
      <c r="Q16" s="77" t="s">
        <v>504</v>
      </c>
      <c r="R16" s="77" t="s">
        <v>504</v>
      </c>
      <c r="S16" s="77" t="s">
        <v>503</v>
      </c>
      <c r="T16" s="77" t="s">
        <v>503</v>
      </c>
      <c r="U16" s="77" t="s">
        <v>504</v>
      </c>
      <c r="V16" s="77" t="s">
        <v>504</v>
      </c>
      <c r="W16" s="77" t="s">
        <v>504</v>
      </c>
      <c r="X16" s="77" t="s">
        <v>505</v>
      </c>
    </row>
    <row r="17" spans="1:24" s="84" customFormat="1" ht="17" x14ac:dyDescent="0.2">
      <c r="A17" s="88">
        <v>13</v>
      </c>
      <c r="B17" s="84" t="s">
        <v>60</v>
      </c>
      <c r="C17" s="62" t="s">
        <v>61</v>
      </c>
      <c r="D17" s="62" t="s">
        <v>303</v>
      </c>
      <c r="E17" s="62"/>
      <c r="F17" s="77" t="s">
        <v>503</v>
      </c>
      <c r="G17" s="77" t="s">
        <v>504</v>
      </c>
      <c r="H17" s="77" t="s">
        <v>505</v>
      </c>
      <c r="I17" s="77" t="s">
        <v>504</v>
      </c>
      <c r="J17" s="77" t="s">
        <v>505</v>
      </c>
      <c r="K17" s="77" t="s">
        <v>503</v>
      </c>
      <c r="L17" s="77" t="s">
        <v>503</v>
      </c>
      <c r="M17" s="77" t="s">
        <v>503</v>
      </c>
      <c r="N17" s="77" t="s">
        <v>503</v>
      </c>
      <c r="O17" s="77" t="s">
        <v>504</v>
      </c>
      <c r="P17" s="77" t="s">
        <v>503</v>
      </c>
      <c r="Q17" s="77" t="s">
        <v>504</v>
      </c>
      <c r="R17" s="77" t="s">
        <v>504</v>
      </c>
      <c r="S17" s="77" t="s">
        <v>504</v>
      </c>
      <c r="T17" s="77" t="s">
        <v>503</v>
      </c>
      <c r="U17" s="77" t="s">
        <v>504</v>
      </c>
      <c r="V17" s="77" t="s">
        <v>505</v>
      </c>
      <c r="W17" s="77" t="s">
        <v>503</v>
      </c>
      <c r="X17" s="77" t="s">
        <v>504</v>
      </c>
    </row>
    <row r="18" spans="1:24" s="84" customFormat="1" ht="17" x14ac:dyDescent="0.2">
      <c r="A18" s="88">
        <v>14</v>
      </c>
      <c r="B18" s="84" t="s">
        <v>264</v>
      </c>
      <c r="C18" s="62" t="s">
        <v>265</v>
      </c>
      <c r="D18" s="62" t="s">
        <v>509</v>
      </c>
      <c r="E18" s="62"/>
      <c r="F18" s="77" t="s">
        <v>504</v>
      </c>
      <c r="G18" s="77" t="s">
        <v>504</v>
      </c>
      <c r="H18" s="77" t="s">
        <v>504</v>
      </c>
      <c r="I18" s="77" t="s">
        <v>504</v>
      </c>
      <c r="J18" s="77" t="s">
        <v>504</v>
      </c>
      <c r="K18" s="77" t="s">
        <v>503</v>
      </c>
      <c r="L18" s="77" t="s">
        <v>503</v>
      </c>
      <c r="M18" s="77" t="s">
        <v>503</v>
      </c>
      <c r="N18" s="77" t="s">
        <v>508</v>
      </c>
      <c r="O18" s="77" t="s">
        <v>504</v>
      </c>
      <c r="P18" s="77" t="s">
        <v>503</v>
      </c>
      <c r="Q18" s="77" t="s">
        <v>504</v>
      </c>
      <c r="R18" s="77" t="s">
        <v>504</v>
      </c>
      <c r="S18" s="77" t="s">
        <v>503</v>
      </c>
      <c r="T18" s="77" t="s">
        <v>503</v>
      </c>
      <c r="U18" s="77" t="s">
        <v>505</v>
      </c>
      <c r="V18" s="77" t="s">
        <v>505</v>
      </c>
      <c r="W18" s="77" t="s">
        <v>504</v>
      </c>
      <c r="X18" s="77" t="s">
        <v>505</v>
      </c>
    </row>
    <row r="19" spans="1:24" s="84" customFormat="1" ht="17" x14ac:dyDescent="0.2">
      <c r="A19" s="88">
        <v>15</v>
      </c>
      <c r="B19" s="84" t="s">
        <v>414</v>
      </c>
      <c r="C19" s="62" t="s">
        <v>413</v>
      </c>
      <c r="D19" s="62" t="s">
        <v>440</v>
      </c>
      <c r="E19" s="62" t="s">
        <v>420</v>
      </c>
      <c r="F19" s="77" t="s">
        <v>504</v>
      </c>
      <c r="G19" s="77" t="s">
        <v>504</v>
      </c>
      <c r="H19" s="77" t="s">
        <v>504</v>
      </c>
      <c r="I19" s="77" t="s">
        <v>505</v>
      </c>
      <c r="J19" s="77" t="s">
        <v>505</v>
      </c>
      <c r="K19" s="77" t="s">
        <v>503</v>
      </c>
      <c r="L19" s="77" t="s">
        <v>504</v>
      </c>
      <c r="M19" s="77" t="s">
        <v>503</v>
      </c>
      <c r="N19" s="77" t="s">
        <v>504</v>
      </c>
      <c r="O19" s="77" t="s">
        <v>505</v>
      </c>
      <c r="P19" s="77" t="s">
        <v>504</v>
      </c>
      <c r="Q19" s="77" t="s">
        <v>504</v>
      </c>
      <c r="R19" s="77" t="s">
        <v>505</v>
      </c>
      <c r="S19" s="77" t="s">
        <v>505</v>
      </c>
      <c r="T19" s="77" t="s">
        <v>503</v>
      </c>
      <c r="U19" s="77" t="s">
        <v>505</v>
      </c>
      <c r="V19" s="77" t="s">
        <v>505</v>
      </c>
      <c r="W19" s="77" t="s">
        <v>504</v>
      </c>
      <c r="X19" s="107" t="s">
        <v>512</v>
      </c>
    </row>
    <row r="20" spans="1:24" s="84" customFormat="1" ht="17" x14ac:dyDescent="0.2">
      <c r="A20" s="88">
        <v>16</v>
      </c>
      <c r="B20" s="84" t="s">
        <v>415</v>
      </c>
      <c r="C20" s="62" t="s">
        <v>419</v>
      </c>
      <c r="D20" s="62" t="s">
        <v>481</v>
      </c>
      <c r="E20" s="62"/>
      <c r="F20" s="77" t="s">
        <v>504</v>
      </c>
      <c r="G20" s="77" t="s">
        <v>504</v>
      </c>
      <c r="H20" s="77" t="s">
        <v>504</v>
      </c>
      <c r="I20" s="77" t="s">
        <v>504</v>
      </c>
      <c r="J20" s="77" t="s">
        <v>504</v>
      </c>
      <c r="K20" s="77" t="s">
        <v>503</v>
      </c>
      <c r="L20" s="77" t="s">
        <v>503</v>
      </c>
      <c r="M20" s="77" t="s">
        <v>503</v>
      </c>
      <c r="N20" s="77" t="s">
        <v>503</v>
      </c>
      <c r="O20" s="77" t="s">
        <v>504</v>
      </c>
      <c r="P20" s="77" t="s">
        <v>504</v>
      </c>
      <c r="Q20" s="77" t="s">
        <v>504</v>
      </c>
      <c r="R20" s="77" t="s">
        <v>504</v>
      </c>
      <c r="S20" s="77" t="s">
        <v>503</v>
      </c>
      <c r="T20" s="77" t="s">
        <v>503</v>
      </c>
      <c r="U20" s="77" t="s">
        <v>504</v>
      </c>
      <c r="V20" s="77" t="s">
        <v>505</v>
      </c>
      <c r="W20" s="77" t="s">
        <v>504</v>
      </c>
      <c r="X20" s="77" t="s">
        <v>505</v>
      </c>
    </row>
    <row r="21" spans="1:24" ht="17" x14ac:dyDescent="0.2">
      <c r="A21" s="88">
        <v>17</v>
      </c>
      <c r="B21" s="84" t="s">
        <v>416</v>
      </c>
      <c r="C21" s="62" t="s">
        <v>418</v>
      </c>
      <c r="D21" s="62" t="s">
        <v>461</v>
      </c>
      <c r="E21" s="62"/>
      <c r="F21" s="77" t="s">
        <v>504</v>
      </c>
      <c r="G21" s="77" t="s">
        <v>504</v>
      </c>
      <c r="H21" s="77" t="s">
        <v>504</v>
      </c>
      <c r="I21" s="77" t="s">
        <v>504</v>
      </c>
      <c r="J21" s="77" t="s">
        <v>505</v>
      </c>
      <c r="K21" s="77" t="s">
        <v>503</v>
      </c>
      <c r="L21" s="77" t="s">
        <v>504</v>
      </c>
      <c r="M21" s="77" t="s">
        <v>503</v>
      </c>
      <c r="N21" s="77" t="s">
        <v>503</v>
      </c>
      <c r="O21" s="77" t="s">
        <v>504</v>
      </c>
      <c r="P21" s="77" t="s">
        <v>504</v>
      </c>
      <c r="Q21" s="77" t="s">
        <v>504</v>
      </c>
      <c r="R21" s="77" t="s">
        <v>504</v>
      </c>
      <c r="S21" s="77" t="s">
        <v>504</v>
      </c>
      <c r="T21" s="77" t="s">
        <v>504</v>
      </c>
      <c r="U21" s="77" t="s">
        <v>504</v>
      </c>
      <c r="V21" s="77" t="s">
        <v>504</v>
      </c>
      <c r="W21" s="77" t="s">
        <v>504</v>
      </c>
      <c r="X21" s="77" t="s">
        <v>504</v>
      </c>
    </row>
    <row r="22" spans="1:24" ht="17" x14ac:dyDescent="0.2">
      <c r="A22" s="88">
        <v>18</v>
      </c>
      <c r="B22" s="84" t="s">
        <v>443</v>
      </c>
      <c r="C22" s="62" t="s">
        <v>417</v>
      </c>
      <c r="D22" s="62" t="s">
        <v>501</v>
      </c>
      <c r="E22" s="62"/>
      <c r="F22" s="77" t="s">
        <v>503</v>
      </c>
      <c r="G22" s="77" t="s">
        <v>504</v>
      </c>
      <c r="H22" s="77" t="s">
        <v>504</v>
      </c>
      <c r="I22" s="77" t="s">
        <v>504</v>
      </c>
      <c r="J22" s="77" t="s">
        <v>505</v>
      </c>
      <c r="K22" s="77" t="s">
        <v>503</v>
      </c>
      <c r="L22" s="77" t="s">
        <v>503</v>
      </c>
      <c r="M22" s="77" t="s">
        <v>503</v>
      </c>
      <c r="N22" s="77" t="s">
        <v>503</v>
      </c>
      <c r="O22" s="77" t="s">
        <v>504</v>
      </c>
      <c r="P22" s="77" t="s">
        <v>503</v>
      </c>
      <c r="Q22" s="77" t="s">
        <v>504</v>
      </c>
      <c r="R22" s="77" t="s">
        <v>504</v>
      </c>
      <c r="S22" s="77" t="s">
        <v>503</v>
      </c>
      <c r="T22" s="77" t="s">
        <v>503</v>
      </c>
      <c r="U22" s="77" t="s">
        <v>504</v>
      </c>
      <c r="V22" s="77" t="s">
        <v>504</v>
      </c>
      <c r="W22" s="77" t="s">
        <v>504</v>
      </c>
      <c r="X22" s="77" t="s">
        <v>504</v>
      </c>
    </row>
    <row r="24" spans="1:24" x14ac:dyDescent="0.2">
      <c r="A24" s="88">
        <v>1</v>
      </c>
      <c r="B24" s="81" t="s">
        <v>42</v>
      </c>
      <c r="F24" s="74">
        <f t="shared" ref="F24:F41" si="0">VLOOKUP(F5,$AA:$AB,2,FALSE)</f>
        <v>3</v>
      </c>
      <c r="G24" s="74">
        <f t="shared" ref="G24:G41" si="1">VLOOKUP(G5,$AD:$AE,2,FALSE)</f>
        <v>3</v>
      </c>
      <c r="H24" s="74">
        <f t="shared" ref="H24:I41" si="2">VLOOKUP(H5,$AA:$AB,2,FALSE)</f>
        <v>1</v>
      </c>
      <c r="I24" s="74">
        <f t="shared" si="2"/>
        <v>1</v>
      </c>
      <c r="J24" s="74">
        <f t="shared" ref="J24:P33" si="3">VLOOKUP(J5,$AD:$AE,2,FALSE)</f>
        <v>4</v>
      </c>
      <c r="K24" s="74">
        <f t="shared" si="3"/>
        <v>1</v>
      </c>
      <c r="L24" s="74">
        <f t="shared" si="3"/>
        <v>3</v>
      </c>
      <c r="M24" s="74">
        <f t="shared" si="3"/>
        <v>1</v>
      </c>
      <c r="N24" s="74">
        <f t="shared" si="3"/>
        <v>1</v>
      </c>
      <c r="O24" s="74">
        <f t="shared" si="3"/>
        <v>3</v>
      </c>
      <c r="P24" s="74">
        <f t="shared" si="3"/>
        <v>3</v>
      </c>
      <c r="Q24" s="74">
        <f t="shared" ref="Q24:R41" si="4">VLOOKUP(Q5,$AA:$AB,2,FALSE)</f>
        <v>1</v>
      </c>
      <c r="R24" s="74">
        <f t="shared" si="4"/>
        <v>1</v>
      </c>
      <c r="S24" s="74">
        <f t="shared" ref="S24:T41" si="5">VLOOKUP(S5,$AD:$AE,2,FALSE)</f>
        <v>1</v>
      </c>
      <c r="T24" s="74">
        <f t="shared" si="5"/>
        <v>1</v>
      </c>
      <c r="U24" s="74">
        <f t="shared" ref="U24:X41" si="6">VLOOKUP(U5,$AA:$AB,2,FALSE)</f>
        <v>1</v>
      </c>
      <c r="V24" s="74">
        <f t="shared" si="6"/>
        <v>0</v>
      </c>
      <c r="W24" s="74">
        <f t="shared" si="6"/>
        <v>1</v>
      </c>
      <c r="X24" s="74">
        <f t="shared" si="6"/>
        <v>0</v>
      </c>
    </row>
    <row r="25" spans="1:24" x14ac:dyDescent="0.2">
      <c r="A25" s="88">
        <v>2</v>
      </c>
      <c r="B25" s="81" t="s">
        <v>45</v>
      </c>
      <c r="F25" s="74">
        <f t="shared" si="0"/>
        <v>3</v>
      </c>
      <c r="G25" s="74">
        <f t="shared" si="1"/>
        <v>3</v>
      </c>
      <c r="H25" s="74">
        <f t="shared" si="2"/>
        <v>1</v>
      </c>
      <c r="I25" s="74">
        <f t="shared" si="2"/>
        <v>1</v>
      </c>
      <c r="J25" s="74">
        <f t="shared" si="3"/>
        <v>3</v>
      </c>
      <c r="K25" s="74">
        <f t="shared" si="3"/>
        <v>1</v>
      </c>
      <c r="L25" s="74">
        <f t="shared" si="3"/>
        <v>3</v>
      </c>
      <c r="M25" s="74">
        <f t="shared" si="3"/>
        <v>1</v>
      </c>
      <c r="N25" s="74">
        <f t="shared" si="3"/>
        <v>1</v>
      </c>
      <c r="O25" s="74">
        <f t="shared" si="3"/>
        <v>3</v>
      </c>
      <c r="P25" s="74">
        <f t="shared" si="3"/>
        <v>3</v>
      </c>
      <c r="Q25" s="74">
        <f t="shared" si="4"/>
        <v>1</v>
      </c>
      <c r="R25" s="74">
        <f t="shared" si="4"/>
        <v>3</v>
      </c>
      <c r="S25" s="74">
        <f t="shared" si="5"/>
        <v>1</v>
      </c>
      <c r="T25" s="74">
        <f t="shared" si="5"/>
        <v>3</v>
      </c>
      <c r="U25" s="74">
        <f t="shared" si="6"/>
        <v>1</v>
      </c>
      <c r="V25" s="74">
        <f t="shared" si="6"/>
        <v>1</v>
      </c>
      <c r="W25" s="74">
        <f t="shared" si="6"/>
        <v>1</v>
      </c>
      <c r="X25" s="74">
        <f t="shared" si="6"/>
        <v>1</v>
      </c>
    </row>
    <row r="26" spans="1:24" x14ac:dyDescent="0.2">
      <c r="A26" s="88">
        <v>3</v>
      </c>
      <c r="B26" s="81" t="s">
        <v>168</v>
      </c>
      <c r="F26" s="74">
        <f t="shared" si="0"/>
        <v>1</v>
      </c>
      <c r="G26" s="74">
        <f t="shared" si="1"/>
        <v>2</v>
      </c>
      <c r="H26" s="74">
        <f t="shared" si="2"/>
        <v>1</v>
      </c>
      <c r="I26" s="74">
        <f t="shared" si="2"/>
        <v>1</v>
      </c>
      <c r="J26" s="74">
        <f t="shared" si="3"/>
        <v>3</v>
      </c>
      <c r="K26" s="74">
        <f t="shared" si="3"/>
        <v>1</v>
      </c>
      <c r="L26" s="74">
        <f t="shared" si="3"/>
        <v>3</v>
      </c>
      <c r="M26" s="74">
        <f t="shared" si="3"/>
        <v>1</v>
      </c>
      <c r="N26" s="74">
        <f t="shared" si="3"/>
        <v>1</v>
      </c>
      <c r="O26" s="74">
        <f t="shared" si="3"/>
        <v>3</v>
      </c>
      <c r="P26" s="74">
        <f t="shared" si="3"/>
        <v>1</v>
      </c>
      <c r="Q26" s="74">
        <f t="shared" si="4"/>
        <v>1</v>
      </c>
      <c r="R26" s="74">
        <f t="shared" si="4"/>
        <v>1</v>
      </c>
      <c r="S26" s="74">
        <f t="shared" si="5"/>
        <v>1</v>
      </c>
      <c r="T26" s="74">
        <f t="shared" si="5"/>
        <v>1</v>
      </c>
      <c r="U26" s="74">
        <f t="shared" si="6"/>
        <v>0</v>
      </c>
      <c r="V26" s="74">
        <f t="shared" si="6"/>
        <v>1</v>
      </c>
      <c r="W26" s="74">
        <f t="shared" si="6"/>
        <v>1</v>
      </c>
      <c r="X26" s="74">
        <f t="shared" si="6"/>
        <v>1</v>
      </c>
    </row>
    <row r="27" spans="1:24" x14ac:dyDescent="0.2">
      <c r="A27" s="88">
        <v>4</v>
      </c>
      <c r="B27" s="83" t="s">
        <v>189</v>
      </c>
      <c r="F27" s="74">
        <f t="shared" si="0"/>
        <v>3</v>
      </c>
      <c r="G27" s="74">
        <f t="shared" si="1"/>
        <v>3</v>
      </c>
      <c r="H27" s="74">
        <f t="shared" si="2"/>
        <v>0</v>
      </c>
      <c r="I27" s="74">
        <f t="shared" si="2"/>
        <v>0</v>
      </c>
      <c r="J27" s="74">
        <f t="shared" si="3"/>
        <v>4</v>
      </c>
      <c r="K27" s="74">
        <f t="shared" si="3"/>
        <v>1</v>
      </c>
      <c r="L27" s="74">
        <f t="shared" si="3"/>
        <v>3</v>
      </c>
      <c r="M27" s="74">
        <f t="shared" si="3"/>
        <v>1</v>
      </c>
      <c r="N27" s="74">
        <f t="shared" si="3"/>
        <v>1</v>
      </c>
      <c r="O27" s="74">
        <f t="shared" si="3"/>
        <v>4</v>
      </c>
      <c r="P27" s="74">
        <f t="shared" si="3"/>
        <v>3</v>
      </c>
      <c r="Q27" s="74">
        <f t="shared" si="4"/>
        <v>1</v>
      </c>
      <c r="R27" s="74">
        <f t="shared" si="4"/>
        <v>3</v>
      </c>
      <c r="S27" s="74">
        <f t="shared" si="5"/>
        <v>3</v>
      </c>
      <c r="T27" s="74">
        <f t="shared" si="5"/>
        <v>3</v>
      </c>
      <c r="U27" s="74">
        <f t="shared" si="6"/>
        <v>0</v>
      </c>
      <c r="V27" s="74">
        <f t="shared" si="6"/>
        <v>0</v>
      </c>
      <c r="W27" s="74">
        <f t="shared" si="6"/>
        <v>1</v>
      </c>
      <c r="X27" s="74">
        <f t="shared" si="6"/>
        <v>1</v>
      </c>
    </row>
    <row r="28" spans="1:24" x14ac:dyDescent="0.2">
      <c r="A28" s="88">
        <v>5</v>
      </c>
      <c r="B28" s="84" t="s">
        <v>52</v>
      </c>
      <c r="F28" s="74">
        <f t="shared" si="0"/>
        <v>3</v>
      </c>
      <c r="G28" s="74">
        <f t="shared" si="1"/>
        <v>1</v>
      </c>
      <c r="H28" s="74">
        <f t="shared" si="2"/>
        <v>1</v>
      </c>
      <c r="I28" s="74">
        <f t="shared" si="2"/>
        <v>1</v>
      </c>
      <c r="J28" s="74">
        <f t="shared" si="3"/>
        <v>4</v>
      </c>
      <c r="K28" s="74">
        <f t="shared" si="3"/>
        <v>1</v>
      </c>
      <c r="L28" s="74">
        <f t="shared" si="3"/>
        <v>1</v>
      </c>
      <c r="M28" s="74">
        <f t="shared" si="3"/>
        <v>1</v>
      </c>
      <c r="N28" s="74">
        <f t="shared" si="3"/>
        <v>1</v>
      </c>
      <c r="O28" s="74">
        <f t="shared" si="3"/>
        <v>1</v>
      </c>
      <c r="P28" s="74">
        <f t="shared" si="3"/>
        <v>3</v>
      </c>
      <c r="Q28" s="74">
        <f t="shared" si="4"/>
        <v>1</v>
      </c>
      <c r="R28" s="74">
        <f t="shared" si="4"/>
        <v>0</v>
      </c>
      <c r="S28" s="74">
        <f t="shared" si="5"/>
        <v>1</v>
      </c>
      <c r="T28" s="74">
        <f t="shared" si="5"/>
        <v>3</v>
      </c>
      <c r="U28" s="74">
        <f t="shared" si="6"/>
        <v>0</v>
      </c>
      <c r="V28" s="74">
        <f t="shared" si="6"/>
        <v>0</v>
      </c>
      <c r="W28" s="74">
        <f t="shared" si="6"/>
        <v>1</v>
      </c>
      <c r="X28" s="74">
        <f t="shared" si="6"/>
        <v>1</v>
      </c>
    </row>
    <row r="29" spans="1:24" x14ac:dyDescent="0.2">
      <c r="A29" s="88">
        <v>6</v>
      </c>
      <c r="B29" s="84" t="s">
        <v>242</v>
      </c>
      <c r="F29" s="74">
        <f t="shared" si="0"/>
        <v>1</v>
      </c>
      <c r="G29" s="74">
        <f t="shared" si="1"/>
        <v>1</v>
      </c>
      <c r="H29" s="74">
        <f t="shared" si="2"/>
        <v>1</v>
      </c>
      <c r="I29" s="74">
        <f t="shared" si="2"/>
        <v>1</v>
      </c>
      <c r="J29" s="74">
        <f t="shared" si="3"/>
        <v>3</v>
      </c>
      <c r="K29" s="74">
        <f t="shared" si="3"/>
        <v>1</v>
      </c>
      <c r="L29" s="74">
        <f t="shared" si="3"/>
        <v>1</v>
      </c>
      <c r="M29" s="74">
        <f t="shared" si="3"/>
        <v>1</v>
      </c>
      <c r="N29" s="74">
        <f t="shared" si="3"/>
        <v>1</v>
      </c>
      <c r="O29" s="74">
        <f t="shared" si="3"/>
        <v>1</v>
      </c>
      <c r="P29" s="74">
        <f t="shared" si="3"/>
        <v>1</v>
      </c>
      <c r="Q29" s="74">
        <f t="shared" si="4"/>
        <v>1</v>
      </c>
      <c r="R29" s="74">
        <f t="shared" si="4"/>
        <v>1</v>
      </c>
      <c r="S29" s="74">
        <f t="shared" si="5"/>
        <v>1</v>
      </c>
      <c r="T29" s="74">
        <f t="shared" si="5"/>
        <v>1</v>
      </c>
      <c r="U29" s="74">
        <f t="shared" si="6"/>
        <v>1</v>
      </c>
      <c r="V29" s="74">
        <f t="shared" si="6"/>
        <v>1</v>
      </c>
      <c r="W29" s="74">
        <f t="shared" si="6"/>
        <v>1</v>
      </c>
      <c r="X29" s="74">
        <f t="shared" si="6"/>
        <v>1</v>
      </c>
    </row>
    <row r="30" spans="1:24" x14ac:dyDescent="0.2">
      <c r="A30" s="88">
        <v>7</v>
      </c>
      <c r="B30" s="84" t="s">
        <v>54</v>
      </c>
      <c r="F30" s="74">
        <f t="shared" si="0"/>
        <v>1</v>
      </c>
      <c r="G30" s="74">
        <f t="shared" si="1"/>
        <v>3</v>
      </c>
      <c r="H30" s="74">
        <f t="shared" si="2"/>
        <v>0</v>
      </c>
      <c r="I30" s="74">
        <f t="shared" si="2"/>
        <v>1</v>
      </c>
      <c r="J30" s="74">
        <f t="shared" si="3"/>
        <v>4</v>
      </c>
      <c r="K30" s="74">
        <f t="shared" si="3"/>
        <v>0</v>
      </c>
      <c r="L30" s="74">
        <f t="shared" si="3"/>
        <v>1</v>
      </c>
      <c r="M30" s="74">
        <f t="shared" si="3"/>
        <v>0</v>
      </c>
      <c r="N30" s="74">
        <f t="shared" si="3"/>
        <v>0</v>
      </c>
      <c r="O30" s="74">
        <f t="shared" si="3"/>
        <v>3</v>
      </c>
      <c r="P30" s="74">
        <f t="shared" si="3"/>
        <v>3</v>
      </c>
      <c r="Q30" s="74">
        <f t="shared" si="4"/>
        <v>1</v>
      </c>
      <c r="R30" s="74">
        <f t="shared" si="4"/>
        <v>1</v>
      </c>
      <c r="S30" s="74">
        <f t="shared" si="5"/>
        <v>1</v>
      </c>
      <c r="T30" s="74">
        <f t="shared" si="5"/>
        <v>1</v>
      </c>
      <c r="U30" s="74">
        <f t="shared" si="6"/>
        <v>0</v>
      </c>
      <c r="V30" s="74">
        <f t="shared" si="6"/>
        <v>0</v>
      </c>
      <c r="W30" s="74">
        <f t="shared" si="6"/>
        <v>1</v>
      </c>
      <c r="X30" s="74">
        <f t="shared" si="6"/>
        <v>0</v>
      </c>
    </row>
    <row r="31" spans="1:24" x14ac:dyDescent="0.2">
      <c r="A31" s="88">
        <v>8</v>
      </c>
      <c r="B31" s="84" t="s">
        <v>243</v>
      </c>
      <c r="F31" s="74">
        <f t="shared" si="0"/>
        <v>3</v>
      </c>
      <c r="G31" s="74">
        <f t="shared" si="1"/>
        <v>3</v>
      </c>
      <c r="H31" s="74">
        <f t="shared" si="2"/>
        <v>0</v>
      </c>
      <c r="I31" s="74">
        <f t="shared" si="2"/>
        <v>1</v>
      </c>
      <c r="J31" s="74">
        <f t="shared" si="3"/>
        <v>4</v>
      </c>
      <c r="K31" s="74">
        <f t="shared" si="3"/>
        <v>1</v>
      </c>
      <c r="L31" s="74">
        <f t="shared" si="3"/>
        <v>1</v>
      </c>
      <c r="M31" s="74">
        <f t="shared" si="3"/>
        <v>1</v>
      </c>
      <c r="N31" s="74">
        <f t="shared" si="3"/>
        <v>1</v>
      </c>
      <c r="O31" s="74">
        <f t="shared" si="3"/>
        <v>3</v>
      </c>
      <c r="P31" s="74">
        <f t="shared" si="3"/>
        <v>4</v>
      </c>
      <c r="Q31" s="74">
        <f t="shared" si="4"/>
        <v>0</v>
      </c>
      <c r="R31" s="74">
        <f t="shared" si="4"/>
        <v>0</v>
      </c>
      <c r="S31" s="74">
        <f t="shared" si="5"/>
        <v>1</v>
      </c>
      <c r="T31" s="74">
        <f t="shared" si="5"/>
        <v>1</v>
      </c>
      <c r="U31" s="74">
        <f t="shared" si="6"/>
        <v>0</v>
      </c>
      <c r="V31" s="74">
        <f t="shared" si="6"/>
        <v>0</v>
      </c>
      <c r="W31" s="74">
        <f t="shared" si="6"/>
        <v>0</v>
      </c>
      <c r="X31" s="74">
        <f t="shared" si="6"/>
        <v>0</v>
      </c>
    </row>
    <row r="32" spans="1:24" x14ac:dyDescent="0.2">
      <c r="A32" s="88">
        <v>9</v>
      </c>
      <c r="B32" s="84" t="s">
        <v>62</v>
      </c>
      <c r="F32" s="74">
        <f t="shared" si="0"/>
        <v>1</v>
      </c>
      <c r="G32" s="74">
        <f t="shared" si="1"/>
        <v>1</v>
      </c>
      <c r="H32" s="74">
        <f t="shared" si="2"/>
        <v>1</v>
      </c>
      <c r="I32" s="74">
        <f t="shared" si="2"/>
        <v>1</v>
      </c>
      <c r="J32" s="74">
        <f t="shared" si="3"/>
        <v>4</v>
      </c>
      <c r="K32" s="74">
        <f t="shared" si="3"/>
        <v>0</v>
      </c>
      <c r="L32" s="74">
        <f t="shared" si="3"/>
        <v>1</v>
      </c>
      <c r="M32" s="74">
        <f t="shared" si="3"/>
        <v>0</v>
      </c>
      <c r="N32" s="74">
        <f t="shared" si="3"/>
        <v>0</v>
      </c>
      <c r="O32" s="74">
        <f t="shared" si="3"/>
        <v>1</v>
      </c>
      <c r="P32" s="74">
        <f t="shared" si="3"/>
        <v>1</v>
      </c>
      <c r="Q32" s="74">
        <f t="shared" si="4"/>
        <v>1</v>
      </c>
      <c r="R32" s="74">
        <f t="shared" si="4"/>
        <v>1</v>
      </c>
      <c r="S32" s="74">
        <f t="shared" si="5"/>
        <v>1</v>
      </c>
      <c r="T32" s="74">
        <f t="shared" si="5"/>
        <v>3</v>
      </c>
      <c r="U32" s="74">
        <f t="shared" si="6"/>
        <v>1</v>
      </c>
      <c r="V32" s="74">
        <f t="shared" si="6"/>
        <v>0</v>
      </c>
      <c r="W32" s="74">
        <f t="shared" si="6"/>
        <v>3</v>
      </c>
      <c r="X32" s="74">
        <f t="shared" si="6"/>
        <v>0</v>
      </c>
    </row>
    <row r="33" spans="1:24" x14ac:dyDescent="0.2">
      <c r="A33" s="88">
        <v>10</v>
      </c>
      <c r="B33" s="81" t="s">
        <v>49</v>
      </c>
      <c r="F33" s="74">
        <f t="shared" si="0"/>
        <v>3</v>
      </c>
      <c r="G33" s="74">
        <f t="shared" si="1"/>
        <v>3</v>
      </c>
      <c r="H33" s="74">
        <f t="shared" si="2"/>
        <v>1</v>
      </c>
      <c r="I33" s="74">
        <f t="shared" si="2"/>
        <v>1</v>
      </c>
      <c r="J33" s="74">
        <f t="shared" si="3"/>
        <v>4</v>
      </c>
      <c r="K33" s="74">
        <f t="shared" si="3"/>
        <v>1</v>
      </c>
      <c r="L33" s="74">
        <f t="shared" si="3"/>
        <v>3</v>
      </c>
      <c r="M33" s="74">
        <f t="shared" si="3"/>
        <v>1</v>
      </c>
      <c r="N33" s="74">
        <f t="shared" si="3"/>
        <v>1</v>
      </c>
      <c r="O33" s="74">
        <f t="shared" si="3"/>
        <v>3</v>
      </c>
      <c r="P33" s="74">
        <f t="shared" si="3"/>
        <v>3</v>
      </c>
      <c r="Q33" s="74">
        <f t="shared" si="4"/>
        <v>1</v>
      </c>
      <c r="R33" s="74">
        <f t="shared" si="4"/>
        <v>1</v>
      </c>
      <c r="S33" s="74">
        <f t="shared" si="5"/>
        <v>1</v>
      </c>
      <c r="T33" s="74">
        <f t="shared" si="5"/>
        <v>1</v>
      </c>
      <c r="U33" s="74">
        <f t="shared" si="6"/>
        <v>1</v>
      </c>
      <c r="V33" s="74">
        <f t="shared" si="6"/>
        <v>1</v>
      </c>
      <c r="W33" s="74">
        <f t="shared" si="6"/>
        <v>1</v>
      </c>
      <c r="X33" s="74">
        <f t="shared" si="6"/>
        <v>1</v>
      </c>
    </row>
    <row r="34" spans="1:24" x14ac:dyDescent="0.2">
      <c r="A34" s="88">
        <v>11</v>
      </c>
      <c r="B34" s="81" t="s">
        <v>372</v>
      </c>
      <c r="F34" s="74">
        <f t="shared" si="0"/>
        <v>1</v>
      </c>
      <c r="G34" s="74">
        <f t="shared" si="1"/>
        <v>3</v>
      </c>
      <c r="H34" s="74">
        <f t="shared" si="2"/>
        <v>1</v>
      </c>
      <c r="I34" s="74">
        <f t="shared" si="2"/>
        <v>1</v>
      </c>
      <c r="J34" s="74">
        <f t="shared" ref="J34:P41" si="7">VLOOKUP(J15,$AD:$AE,2,FALSE)</f>
        <v>3</v>
      </c>
      <c r="K34" s="74">
        <f t="shared" si="7"/>
        <v>1</v>
      </c>
      <c r="L34" s="74">
        <f t="shared" si="7"/>
        <v>1</v>
      </c>
      <c r="M34" s="74">
        <f t="shared" si="7"/>
        <v>1</v>
      </c>
      <c r="N34" s="74">
        <f t="shared" si="7"/>
        <v>1</v>
      </c>
      <c r="O34" s="74">
        <f t="shared" si="7"/>
        <v>3</v>
      </c>
      <c r="P34" s="74">
        <f t="shared" si="7"/>
        <v>1</v>
      </c>
      <c r="Q34" s="74">
        <f t="shared" si="4"/>
        <v>1</v>
      </c>
      <c r="R34" s="74">
        <f t="shared" si="4"/>
        <v>1</v>
      </c>
      <c r="S34" s="74">
        <f t="shared" si="5"/>
        <v>1</v>
      </c>
      <c r="T34" s="74">
        <f t="shared" si="5"/>
        <v>1</v>
      </c>
      <c r="U34" s="74">
        <f t="shared" si="6"/>
        <v>1</v>
      </c>
      <c r="V34" s="74">
        <f t="shared" si="6"/>
        <v>1</v>
      </c>
      <c r="W34" s="74">
        <f t="shared" si="6"/>
        <v>1</v>
      </c>
      <c r="X34" s="74">
        <f t="shared" si="6"/>
        <v>2</v>
      </c>
    </row>
    <row r="35" spans="1:24" x14ac:dyDescent="0.2">
      <c r="A35" s="88">
        <v>12</v>
      </c>
      <c r="B35" s="84" t="s">
        <v>58</v>
      </c>
      <c r="F35" s="74">
        <f t="shared" si="0"/>
        <v>1</v>
      </c>
      <c r="G35" s="74">
        <f t="shared" si="1"/>
        <v>3</v>
      </c>
      <c r="H35" s="74">
        <f t="shared" si="2"/>
        <v>1</v>
      </c>
      <c r="I35" s="74">
        <f t="shared" si="2"/>
        <v>1</v>
      </c>
      <c r="J35" s="74">
        <f t="shared" si="7"/>
        <v>3</v>
      </c>
      <c r="K35" s="74">
        <f t="shared" si="7"/>
        <v>1</v>
      </c>
      <c r="L35" s="74">
        <f t="shared" si="7"/>
        <v>3</v>
      </c>
      <c r="M35" s="74">
        <f t="shared" si="7"/>
        <v>1</v>
      </c>
      <c r="N35" s="74">
        <f t="shared" si="7"/>
        <v>3</v>
      </c>
      <c r="O35" s="74">
        <f t="shared" si="7"/>
        <v>4</v>
      </c>
      <c r="P35" s="74">
        <f t="shared" si="7"/>
        <v>3</v>
      </c>
      <c r="Q35" s="74">
        <f t="shared" si="4"/>
        <v>1</v>
      </c>
      <c r="R35" s="74">
        <f t="shared" si="4"/>
        <v>1</v>
      </c>
      <c r="S35" s="74">
        <f t="shared" si="5"/>
        <v>1</v>
      </c>
      <c r="T35" s="74">
        <f t="shared" si="5"/>
        <v>1</v>
      </c>
      <c r="U35" s="74">
        <f t="shared" si="6"/>
        <v>1</v>
      </c>
      <c r="V35" s="74">
        <f t="shared" si="6"/>
        <v>1</v>
      </c>
      <c r="W35" s="74">
        <f t="shared" si="6"/>
        <v>1</v>
      </c>
      <c r="X35" s="74">
        <f t="shared" si="6"/>
        <v>0</v>
      </c>
    </row>
    <row r="36" spans="1:24" x14ac:dyDescent="0.2">
      <c r="A36" s="88">
        <v>13</v>
      </c>
      <c r="B36" s="84" t="s">
        <v>60</v>
      </c>
      <c r="F36" s="74">
        <f t="shared" si="0"/>
        <v>3</v>
      </c>
      <c r="G36" s="74">
        <f t="shared" si="1"/>
        <v>3</v>
      </c>
      <c r="H36" s="74">
        <f t="shared" si="2"/>
        <v>0</v>
      </c>
      <c r="I36" s="74">
        <f t="shared" si="2"/>
        <v>1</v>
      </c>
      <c r="J36" s="74">
        <f t="shared" si="7"/>
        <v>4</v>
      </c>
      <c r="K36" s="74">
        <f t="shared" si="7"/>
        <v>1</v>
      </c>
      <c r="L36" s="74">
        <f t="shared" si="7"/>
        <v>1</v>
      </c>
      <c r="M36" s="74">
        <f t="shared" si="7"/>
        <v>1</v>
      </c>
      <c r="N36" s="74">
        <f t="shared" si="7"/>
        <v>1</v>
      </c>
      <c r="O36" s="74">
        <f t="shared" si="7"/>
        <v>3</v>
      </c>
      <c r="P36" s="74">
        <f t="shared" si="7"/>
        <v>1</v>
      </c>
      <c r="Q36" s="74">
        <f t="shared" si="4"/>
        <v>1</v>
      </c>
      <c r="R36" s="74">
        <f t="shared" si="4"/>
        <v>1</v>
      </c>
      <c r="S36" s="74">
        <f t="shared" si="5"/>
        <v>3</v>
      </c>
      <c r="T36" s="74">
        <f t="shared" si="5"/>
        <v>1</v>
      </c>
      <c r="U36" s="74">
        <f t="shared" si="6"/>
        <v>1</v>
      </c>
      <c r="V36" s="74">
        <f t="shared" si="6"/>
        <v>0</v>
      </c>
      <c r="W36" s="74">
        <f t="shared" si="6"/>
        <v>3</v>
      </c>
      <c r="X36" s="74">
        <f t="shared" si="6"/>
        <v>1</v>
      </c>
    </row>
    <row r="37" spans="1:24" x14ac:dyDescent="0.2">
      <c r="A37" s="88">
        <v>14</v>
      </c>
      <c r="B37" s="84" t="s">
        <v>264</v>
      </c>
      <c r="F37" s="74">
        <f t="shared" si="0"/>
        <v>1</v>
      </c>
      <c r="G37" s="74">
        <f t="shared" si="1"/>
        <v>3</v>
      </c>
      <c r="H37" s="74">
        <f t="shared" si="2"/>
        <v>1</v>
      </c>
      <c r="I37" s="74">
        <f t="shared" si="2"/>
        <v>1</v>
      </c>
      <c r="J37" s="74">
        <f t="shared" si="7"/>
        <v>3</v>
      </c>
      <c r="K37" s="74">
        <f t="shared" si="7"/>
        <v>1</v>
      </c>
      <c r="L37" s="74">
        <f t="shared" si="7"/>
        <v>1</v>
      </c>
      <c r="M37" s="74">
        <f t="shared" si="7"/>
        <v>1</v>
      </c>
      <c r="N37" s="74">
        <f t="shared" si="7"/>
        <v>0</v>
      </c>
      <c r="O37" s="74">
        <f t="shared" si="7"/>
        <v>3</v>
      </c>
      <c r="P37" s="74">
        <f t="shared" si="7"/>
        <v>1</v>
      </c>
      <c r="Q37" s="74">
        <f t="shared" si="4"/>
        <v>1</v>
      </c>
      <c r="R37" s="74">
        <f t="shared" si="4"/>
        <v>1</v>
      </c>
      <c r="S37" s="74">
        <f t="shared" si="5"/>
        <v>1</v>
      </c>
      <c r="T37" s="74">
        <f t="shared" si="5"/>
        <v>1</v>
      </c>
      <c r="U37" s="74">
        <f t="shared" si="6"/>
        <v>0</v>
      </c>
      <c r="V37" s="74">
        <f t="shared" si="6"/>
        <v>0</v>
      </c>
      <c r="W37" s="74">
        <f t="shared" si="6"/>
        <v>1</v>
      </c>
      <c r="X37" s="74">
        <f t="shared" si="6"/>
        <v>0</v>
      </c>
    </row>
    <row r="38" spans="1:24" x14ac:dyDescent="0.2">
      <c r="A38" s="88">
        <v>15</v>
      </c>
      <c r="B38" s="84" t="s">
        <v>414</v>
      </c>
      <c r="F38" s="74">
        <f t="shared" si="0"/>
        <v>1</v>
      </c>
      <c r="G38" s="74">
        <f t="shared" si="1"/>
        <v>3</v>
      </c>
      <c r="H38" s="74">
        <f t="shared" si="2"/>
        <v>1</v>
      </c>
      <c r="I38" s="74">
        <f t="shared" si="2"/>
        <v>0</v>
      </c>
      <c r="J38" s="74">
        <f t="shared" si="7"/>
        <v>4</v>
      </c>
      <c r="K38" s="74">
        <f t="shared" si="7"/>
        <v>1</v>
      </c>
      <c r="L38" s="74">
        <f t="shared" si="7"/>
        <v>3</v>
      </c>
      <c r="M38" s="74">
        <f t="shared" si="7"/>
        <v>1</v>
      </c>
      <c r="N38" s="74">
        <f t="shared" si="7"/>
        <v>3</v>
      </c>
      <c r="O38" s="74">
        <f t="shared" si="7"/>
        <v>4</v>
      </c>
      <c r="P38" s="74">
        <f t="shared" si="7"/>
        <v>3</v>
      </c>
      <c r="Q38" s="74">
        <f t="shared" si="4"/>
        <v>1</v>
      </c>
      <c r="R38" s="74">
        <f t="shared" si="4"/>
        <v>0</v>
      </c>
      <c r="S38" s="74">
        <f t="shared" si="5"/>
        <v>4</v>
      </c>
      <c r="T38" s="74">
        <f t="shared" si="5"/>
        <v>1</v>
      </c>
      <c r="U38" s="74">
        <f t="shared" si="6"/>
        <v>0</v>
      </c>
      <c r="V38" s="74">
        <f t="shared" si="6"/>
        <v>0</v>
      </c>
      <c r="W38" s="74">
        <f t="shared" si="6"/>
        <v>1</v>
      </c>
      <c r="X38" s="74">
        <f t="shared" si="6"/>
        <v>2</v>
      </c>
    </row>
    <row r="39" spans="1:24" x14ac:dyDescent="0.2">
      <c r="A39" s="88">
        <v>16</v>
      </c>
      <c r="B39" s="84" t="s">
        <v>415</v>
      </c>
      <c r="F39" s="74">
        <f t="shared" si="0"/>
        <v>1</v>
      </c>
      <c r="G39" s="74">
        <f t="shared" si="1"/>
        <v>3</v>
      </c>
      <c r="H39" s="74">
        <f t="shared" si="2"/>
        <v>1</v>
      </c>
      <c r="I39" s="74">
        <f t="shared" si="2"/>
        <v>1</v>
      </c>
      <c r="J39" s="74">
        <f t="shared" si="7"/>
        <v>3</v>
      </c>
      <c r="K39" s="74">
        <f t="shared" si="7"/>
        <v>1</v>
      </c>
      <c r="L39" s="74">
        <f t="shared" si="7"/>
        <v>1</v>
      </c>
      <c r="M39" s="74">
        <f t="shared" si="7"/>
        <v>1</v>
      </c>
      <c r="N39" s="74">
        <f t="shared" si="7"/>
        <v>1</v>
      </c>
      <c r="O39" s="74">
        <f t="shared" si="7"/>
        <v>3</v>
      </c>
      <c r="P39" s="74">
        <f t="shared" si="7"/>
        <v>3</v>
      </c>
      <c r="Q39" s="74">
        <f t="shared" si="4"/>
        <v>1</v>
      </c>
      <c r="R39" s="74">
        <f t="shared" si="4"/>
        <v>1</v>
      </c>
      <c r="S39" s="74">
        <f t="shared" si="5"/>
        <v>1</v>
      </c>
      <c r="T39" s="74">
        <f t="shared" si="5"/>
        <v>1</v>
      </c>
      <c r="U39" s="74">
        <f t="shared" si="6"/>
        <v>1</v>
      </c>
      <c r="V39" s="74">
        <f t="shared" si="6"/>
        <v>0</v>
      </c>
      <c r="W39" s="74">
        <f t="shared" si="6"/>
        <v>1</v>
      </c>
      <c r="X39" s="74">
        <f t="shared" si="6"/>
        <v>0</v>
      </c>
    </row>
    <row r="40" spans="1:24" x14ac:dyDescent="0.2">
      <c r="A40" s="88">
        <v>17</v>
      </c>
      <c r="B40" s="84" t="s">
        <v>416</v>
      </c>
      <c r="F40" s="74">
        <f t="shared" si="0"/>
        <v>1</v>
      </c>
      <c r="G40" s="74">
        <f t="shared" si="1"/>
        <v>3</v>
      </c>
      <c r="H40" s="74">
        <f t="shared" si="2"/>
        <v>1</v>
      </c>
      <c r="I40" s="74">
        <f t="shared" si="2"/>
        <v>1</v>
      </c>
      <c r="J40" s="74">
        <f t="shared" si="7"/>
        <v>4</v>
      </c>
      <c r="K40" s="74">
        <f t="shared" si="7"/>
        <v>1</v>
      </c>
      <c r="L40" s="74">
        <f t="shared" si="7"/>
        <v>3</v>
      </c>
      <c r="M40" s="74">
        <f t="shared" si="7"/>
        <v>1</v>
      </c>
      <c r="N40" s="74">
        <f t="shared" si="7"/>
        <v>1</v>
      </c>
      <c r="O40" s="74">
        <f t="shared" si="7"/>
        <v>3</v>
      </c>
      <c r="P40" s="74">
        <f t="shared" si="7"/>
        <v>3</v>
      </c>
      <c r="Q40" s="74">
        <f t="shared" si="4"/>
        <v>1</v>
      </c>
      <c r="R40" s="74">
        <f t="shared" si="4"/>
        <v>1</v>
      </c>
      <c r="S40" s="74">
        <f t="shared" si="5"/>
        <v>3</v>
      </c>
      <c r="T40" s="74">
        <f t="shared" si="5"/>
        <v>3</v>
      </c>
      <c r="U40" s="74">
        <f t="shared" si="6"/>
        <v>1</v>
      </c>
      <c r="V40" s="74">
        <f t="shared" si="6"/>
        <v>1</v>
      </c>
      <c r="W40" s="74">
        <f t="shared" si="6"/>
        <v>1</v>
      </c>
      <c r="X40" s="74">
        <f t="shared" si="6"/>
        <v>1</v>
      </c>
    </row>
    <row r="41" spans="1:24" x14ac:dyDescent="0.2">
      <c r="A41" s="88">
        <v>18</v>
      </c>
      <c r="B41" s="84" t="s">
        <v>443</v>
      </c>
      <c r="F41" s="74">
        <f t="shared" si="0"/>
        <v>3</v>
      </c>
      <c r="G41" s="74">
        <f t="shared" si="1"/>
        <v>3</v>
      </c>
      <c r="H41" s="74">
        <f t="shared" si="2"/>
        <v>1</v>
      </c>
      <c r="I41" s="74">
        <f t="shared" si="2"/>
        <v>1</v>
      </c>
      <c r="J41" s="74">
        <f t="shared" si="7"/>
        <v>4</v>
      </c>
      <c r="K41" s="74">
        <f t="shared" si="7"/>
        <v>1</v>
      </c>
      <c r="L41" s="74">
        <f t="shared" si="7"/>
        <v>1</v>
      </c>
      <c r="M41" s="74">
        <f t="shared" si="7"/>
        <v>1</v>
      </c>
      <c r="N41" s="74">
        <f t="shared" si="7"/>
        <v>1</v>
      </c>
      <c r="O41" s="74">
        <f t="shared" si="7"/>
        <v>3</v>
      </c>
      <c r="P41" s="74">
        <f t="shared" si="7"/>
        <v>1</v>
      </c>
      <c r="Q41" s="74">
        <f t="shared" si="4"/>
        <v>1</v>
      </c>
      <c r="R41" s="74">
        <f t="shared" si="4"/>
        <v>1</v>
      </c>
      <c r="S41" s="74">
        <f t="shared" si="5"/>
        <v>1</v>
      </c>
      <c r="T41" s="74">
        <f t="shared" si="5"/>
        <v>1</v>
      </c>
      <c r="U41" s="74">
        <f t="shared" si="6"/>
        <v>1</v>
      </c>
      <c r="V41" s="74">
        <f t="shared" si="6"/>
        <v>1</v>
      </c>
      <c r="W41" s="74">
        <f t="shared" si="6"/>
        <v>1</v>
      </c>
      <c r="X41" s="74">
        <f t="shared" si="6"/>
        <v>1</v>
      </c>
    </row>
  </sheetData>
  <autoFilter ref="A4:AE22" xr:uid="{645CE41A-B87F-A34C-AD6E-7FF9220247D8}"/>
  <hyperlinks>
    <hyperlink ref="D5" r:id="rId1" xr:uid="{EDDF9B0C-CF0A-B947-9290-C37738F256A4}"/>
    <hyperlink ref="C5" r:id="rId2" xr:uid="{365970AB-0BA8-774F-B154-1B62434FFD98}"/>
    <hyperlink ref="C6" r:id="rId3" xr:uid="{4B7A775A-466F-B84E-9AFF-458589DAAE04}"/>
    <hyperlink ref="D7" r:id="rId4" xr:uid="{E2A24ED7-AD6E-4F49-8D42-05E977B89A67}"/>
    <hyperlink ref="C8" r:id="rId5" xr:uid="{413900FF-E947-3848-A5E4-3608F9C122FB}"/>
    <hyperlink ref="D8" r:id="rId6" xr:uid="{2BFA4995-4828-1049-85A9-84ACA34AD002}"/>
    <hyperlink ref="C10" r:id="rId7" xr:uid="{16405DDC-66E9-DF49-B85F-11DA24641802}"/>
    <hyperlink ref="D10" r:id="rId8" xr:uid="{49842C75-5181-D24F-9D8D-D5A11CA264CA}"/>
    <hyperlink ref="D11" r:id="rId9" xr:uid="{65887ABD-5BF5-E546-A086-BB8BDDE29B84}"/>
    <hyperlink ref="C13" r:id="rId10" xr:uid="{D687B468-D328-1047-9847-564EABBEE805}"/>
    <hyperlink ref="D13" r:id="rId11" xr:uid="{62395D94-C269-0F49-B1CB-E95673870A4B}"/>
    <hyperlink ref="C14" r:id="rId12" xr:uid="{850EB5FE-46A6-A049-858C-8BEE2F80AB40}"/>
    <hyperlink ref="C15" r:id="rId13" xr:uid="{EF09C423-3192-354A-970C-F8C836C03359}"/>
    <hyperlink ref="D17" r:id="rId14" xr:uid="{67F3ABC0-8C13-974E-8676-6D7249357823}"/>
    <hyperlink ref="D18" r:id="rId15" xr:uid="{E7A79C90-3E8E-DF4D-A7AB-A1C0AC00E6AF}"/>
    <hyperlink ref="D19" r:id="rId16" xr:uid="{50AC3427-2439-6344-9705-C9E56CC2E334}"/>
    <hyperlink ref="C20" r:id="rId17" xr:uid="{3E729278-C6A7-F946-9389-1FAA4EA50802}"/>
    <hyperlink ref="D20" r:id="rId18" xr:uid="{A14397FD-77C6-5840-8D86-FFB9A572B59D}"/>
    <hyperlink ref="C21" r:id="rId19" xr:uid="{C059B95E-D1E5-6146-A6A6-40B9BFFD214B}"/>
    <hyperlink ref="D21" r:id="rId20" xr:uid="{051CD5BD-34BA-7E45-B2BF-2DEC4EECFAFD}"/>
    <hyperlink ref="C22" r:id="rId21" xr:uid="{01CF5F88-DB0A-1D4A-9835-FB0917022A65}"/>
    <hyperlink ref="D22" r:id="rId22" xr:uid="{CD3A04EA-7FB4-D24D-9B34-DA9400E31854}"/>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D353F8-359F-424C-93C8-B4BC698AFFB7}">
  <dimension ref="A1:AX61"/>
  <sheetViews>
    <sheetView workbookViewId="0">
      <pane xSplit="3" ySplit="2" topLeftCell="D3" activePane="bottomRight" state="frozen"/>
      <selection pane="topRight" activeCell="D1" sqref="D1"/>
      <selection pane="bottomLeft" activeCell="A3" sqref="A3"/>
      <selection pane="bottomRight" activeCell="V61" sqref="V61"/>
    </sheetView>
  </sheetViews>
  <sheetFormatPr baseColWidth="10" defaultRowHeight="16" x14ac:dyDescent="0.2"/>
  <cols>
    <col min="1" max="1" width="9.33203125" bestFit="1" customWidth="1"/>
    <col min="3" max="3" width="15.83203125" bestFit="1" customWidth="1"/>
    <col min="4" max="24" width="11.83203125" customWidth="1"/>
    <col min="25" max="25" width="16" bestFit="1" customWidth="1"/>
    <col min="26" max="26" width="11.33203125" style="14" bestFit="1" customWidth="1"/>
    <col min="27" max="27" width="15.83203125" style="14" bestFit="1" customWidth="1"/>
    <col min="28" max="28" width="17.5" style="14" bestFit="1" customWidth="1"/>
    <col min="29" max="29" width="17.5" style="14" customWidth="1"/>
    <col min="30" max="37" width="10.83203125" style="14"/>
    <col min="38" max="38" width="11.33203125" style="14" bestFit="1" customWidth="1"/>
    <col min="39" max="39" width="15.83203125" style="14" bestFit="1" customWidth="1"/>
    <col min="40" max="40" width="17.5" style="14" bestFit="1" customWidth="1"/>
    <col min="41" max="41" width="17.5" style="14" customWidth="1"/>
    <col min="42" max="46" width="10.83203125" style="14"/>
  </cols>
  <sheetData>
    <row r="1" spans="1:50" s="54" customFormat="1" ht="17" x14ac:dyDescent="0.2">
      <c r="D1" s="54" t="s">
        <v>65</v>
      </c>
      <c r="E1" s="54" t="s">
        <v>66</v>
      </c>
      <c r="F1" s="54" t="s">
        <v>66</v>
      </c>
      <c r="G1" s="54" t="s">
        <v>65</v>
      </c>
      <c r="H1" s="54" t="s">
        <v>65</v>
      </c>
      <c r="I1" s="54" t="s">
        <v>65</v>
      </c>
      <c r="J1" s="54" t="s">
        <v>65</v>
      </c>
      <c r="K1" s="54" t="s">
        <v>65</v>
      </c>
      <c r="L1" s="54" t="s">
        <v>65</v>
      </c>
      <c r="O1" s="54" t="s">
        <v>65</v>
      </c>
      <c r="P1" s="54" t="s">
        <v>66</v>
      </c>
      <c r="Q1" s="54" t="s">
        <v>66</v>
      </c>
      <c r="R1" s="54" t="s">
        <v>66</v>
      </c>
      <c r="S1" s="54" t="s">
        <v>66</v>
      </c>
      <c r="T1" s="54" t="s">
        <v>66</v>
      </c>
      <c r="U1" s="54" t="s">
        <v>66</v>
      </c>
    </row>
    <row r="2" spans="1:50" ht="204" x14ac:dyDescent="0.2">
      <c r="D2" s="8" t="s">
        <v>23</v>
      </c>
      <c r="E2" s="8" t="s">
        <v>24</v>
      </c>
      <c r="F2" s="8" t="s">
        <v>33</v>
      </c>
      <c r="G2" s="8" t="s">
        <v>34</v>
      </c>
      <c r="H2" s="8" t="s">
        <v>35</v>
      </c>
      <c r="I2" s="8" t="s">
        <v>38</v>
      </c>
      <c r="J2" s="8" t="s">
        <v>39</v>
      </c>
      <c r="K2" s="8" t="s">
        <v>40</v>
      </c>
      <c r="L2" s="8" t="s">
        <v>41</v>
      </c>
      <c r="M2" s="8"/>
      <c r="N2" s="9"/>
      <c r="O2" s="8" t="s">
        <v>26</v>
      </c>
      <c r="P2" s="8" t="s">
        <v>28</v>
      </c>
      <c r="Q2" s="8" t="s">
        <v>29</v>
      </c>
      <c r="R2" s="8" t="s">
        <v>30</v>
      </c>
      <c r="S2" s="8" t="s">
        <v>31</v>
      </c>
      <c r="T2" s="8" t="s">
        <v>32</v>
      </c>
      <c r="U2" s="8" t="s">
        <v>36</v>
      </c>
      <c r="V2" s="8"/>
      <c r="W2" s="8"/>
      <c r="X2" s="8"/>
      <c r="Z2" s="10" t="s">
        <v>67</v>
      </c>
      <c r="AA2" s="10" t="s">
        <v>68</v>
      </c>
      <c r="AB2" s="10" t="s">
        <v>80</v>
      </c>
      <c r="AC2" s="10" t="s">
        <v>510</v>
      </c>
      <c r="AD2" s="10" t="s">
        <v>85</v>
      </c>
      <c r="AE2" s="10" t="s">
        <v>86</v>
      </c>
      <c r="AF2" s="10" t="s">
        <v>87</v>
      </c>
      <c r="AG2" s="10" t="s">
        <v>514</v>
      </c>
      <c r="AH2" s="10" t="s">
        <v>88</v>
      </c>
      <c r="AI2" s="10" t="s">
        <v>89</v>
      </c>
      <c r="AJ2" s="10" t="s">
        <v>515</v>
      </c>
      <c r="AK2" s="10"/>
      <c r="AL2" s="10" t="s">
        <v>67</v>
      </c>
      <c r="AM2" s="10" t="s">
        <v>68</v>
      </c>
      <c r="AN2" s="10" t="s">
        <v>80</v>
      </c>
      <c r="AO2" s="10" t="s">
        <v>510</v>
      </c>
      <c r="AP2" s="10" t="s">
        <v>90</v>
      </c>
      <c r="AQ2" s="10" t="s">
        <v>91</v>
      </c>
      <c r="AR2" s="10" t="s">
        <v>92</v>
      </c>
      <c r="AS2" s="10" t="s">
        <v>516</v>
      </c>
      <c r="AT2" s="10" t="s">
        <v>88</v>
      </c>
      <c r="AU2" s="10" t="s">
        <v>89</v>
      </c>
      <c r="AV2" s="10" t="s">
        <v>515</v>
      </c>
    </row>
    <row r="3" spans="1:50" s="2" customFormat="1" x14ac:dyDescent="0.2">
      <c r="A3" s="27" t="s">
        <v>67</v>
      </c>
      <c r="B3" s="27">
        <v>1</v>
      </c>
      <c r="C3" s="28" t="s">
        <v>69</v>
      </c>
      <c r="D3" s="27">
        <v>3</v>
      </c>
      <c r="E3" s="27">
        <v>1</v>
      </c>
      <c r="F3" s="27">
        <v>1</v>
      </c>
      <c r="G3" s="27">
        <v>3</v>
      </c>
      <c r="H3" s="27">
        <v>4</v>
      </c>
      <c r="I3" s="27">
        <v>0</v>
      </c>
      <c r="J3" s="27">
        <v>0</v>
      </c>
      <c r="K3" s="27">
        <v>0</v>
      </c>
      <c r="L3" s="27">
        <v>3</v>
      </c>
      <c r="M3" s="27">
        <f>SUM(D3:L3)</f>
        <v>15</v>
      </c>
      <c r="N3" s="28" t="s">
        <v>69</v>
      </c>
      <c r="O3" s="27">
        <v>3</v>
      </c>
      <c r="P3" s="27">
        <v>1</v>
      </c>
      <c r="Q3" s="27">
        <v>1</v>
      </c>
      <c r="R3" s="27">
        <v>1</v>
      </c>
      <c r="S3" s="27">
        <v>1</v>
      </c>
      <c r="T3" s="27">
        <v>1</v>
      </c>
      <c r="U3" s="27">
        <v>4</v>
      </c>
      <c r="V3" s="27">
        <f>SUM(O3:U3)</f>
        <v>12</v>
      </c>
      <c r="W3" s="18"/>
      <c r="X3" s="18"/>
      <c r="Z3" s="17" t="s">
        <v>69</v>
      </c>
      <c r="AA3" s="2" t="s">
        <v>69</v>
      </c>
      <c r="AB3" s="3" t="s">
        <v>42</v>
      </c>
      <c r="AC3" s="3" t="s">
        <v>42</v>
      </c>
      <c r="AD3" s="19">
        <f t="shared" ref="AD3:AD11" si="0">VLOOKUP(Z3,$C$3:$M$11,11,FALSE)</f>
        <v>15</v>
      </c>
      <c r="AE3" s="19"/>
      <c r="AF3" s="19">
        <f t="shared" ref="AF3:AF11" si="1">VLOOKUP(AB3,$C$27:$M$35,11,FALSE)</f>
        <v>9</v>
      </c>
      <c r="AG3" s="19">
        <f>VLOOKUP(AC3,C39:M49,11,FALSE)</f>
        <v>13</v>
      </c>
      <c r="AH3" s="19"/>
      <c r="AI3" s="19"/>
      <c r="AJ3" s="19">
        <f>AG3-AF3</f>
        <v>4</v>
      </c>
      <c r="AK3" s="19"/>
      <c r="AL3" s="17" t="s">
        <v>69</v>
      </c>
      <c r="AM3" s="2" t="s">
        <v>69</v>
      </c>
      <c r="AN3" s="3" t="s">
        <v>42</v>
      </c>
      <c r="AO3" s="3" t="s">
        <v>42</v>
      </c>
      <c r="AP3" s="19">
        <f t="shared" ref="AP3:AP11" si="2">VLOOKUP(AL3,$C$3:$V$11,20,FALSE)</f>
        <v>12</v>
      </c>
      <c r="AQ3" s="19">
        <f t="shared" ref="AQ3:AQ11" si="3">VLOOKUP(AM3,$C$15:$V$23,20,FALSE)</f>
        <v>12</v>
      </c>
      <c r="AR3" s="19">
        <f t="shared" ref="AR3:AR11" si="4">VLOOKUP(AN3,$C$27:$V$35,20,FALSE)</f>
        <v>9</v>
      </c>
      <c r="AS3" s="19">
        <f>VLOOKUP(AO3,N39:V47,9,FALSE)</f>
        <v>11</v>
      </c>
      <c r="AT3" s="19">
        <f>AQ3-AP3</f>
        <v>0</v>
      </c>
      <c r="AU3" s="2">
        <f>AR3-AQ3</f>
        <v>-3</v>
      </c>
      <c r="AV3" s="2">
        <f>AS3-AR3</f>
        <v>2</v>
      </c>
      <c r="AW3" s="20"/>
    </row>
    <row r="4" spans="1:50" s="1" customFormat="1" x14ac:dyDescent="0.2">
      <c r="A4" s="29"/>
      <c r="B4" s="29">
        <v>2</v>
      </c>
      <c r="C4" s="30" t="s">
        <v>70</v>
      </c>
      <c r="D4" s="29">
        <v>1</v>
      </c>
      <c r="E4" s="29">
        <v>1</v>
      </c>
      <c r="F4" s="29">
        <v>1</v>
      </c>
      <c r="G4" s="29">
        <v>1</v>
      </c>
      <c r="H4" s="29">
        <v>1</v>
      </c>
      <c r="I4" s="29">
        <v>0</v>
      </c>
      <c r="J4" s="29">
        <v>1</v>
      </c>
      <c r="K4" s="29">
        <v>1</v>
      </c>
      <c r="L4" s="29">
        <v>0</v>
      </c>
      <c r="M4" s="29">
        <f t="shared" ref="M4:M10" si="5">SUM(D4:L4)</f>
        <v>7</v>
      </c>
      <c r="N4" s="30" t="s">
        <v>70</v>
      </c>
      <c r="O4" s="29">
        <v>1</v>
      </c>
      <c r="P4" s="29">
        <v>1</v>
      </c>
      <c r="Q4" s="29">
        <v>3</v>
      </c>
      <c r="R4" s="29">
        <v>1</v>
      </c>
      <c r="S4" s="29">
        <v>1</v>
      </c>
      <c r="T4" s="29">
        <v>1</v>
      </c>
      <c r="U4" s="29">
        <v>3</v>
      </c>
      <c r="V4" s="29">
        <f t="shared" ref="V4:V11" si="6">SUM(O4:U4)</f>
        <v>11</v>
      </c>
      <c r="W4" s="21"/>
      <c r="X4" s="21"/>
      <c r="Y4" s="22" t="s">
        <v>83</v>
      </c>
      <c r="Z4" s="3" t="s">
        <v>70</v>
      </c>
      <c r="AA4" s="1" t="s">
        <v>45</v>
      </c>
      <c r="AB4" s="3" t="s">
        <v>45</v>
      </c>
      <c r="AC4" s="3" t="s">
        <v>45</v>
      </c>
      <c r="AD4" s="23">
        <f t="shared" si="0"/>
        <v>7</v>
      </c>
      <c r="AE4" s="23">
        <f t="shared" ref="AE4:AE11" si="7">VLOOKUP(AA4,$C$15:$M$23,11,FALSE)</f>
        <v>9</v>
      </c>
      <c r="AF4" s="19">
        <f t="shared" si="1"/>
        <v>11</v>
      </c>
      <c r="AG4" s="19">
        <f t="shared" ref="AG4:AG11" si="8">VLOOKUP(AC4,C40:M50,11,FALSE)</f>
        <v>17</v>
      </c>
      <c r="AH4" s="23">
        <f>AE4-AD4</f>
        <v>2</v>
      </c>
      <c r="AI4" s="19">
        <f>AF4-AE4</f>
        <v>2</v>
      </c>
      <c r="AJ4" s="19">
        <f>AG4-AF4</f>
        <v>6</v>
      </c>
      <c r="AK4" s="19"/>
      <c r="AL4" s="3" t="s">
        <v>70</v>
      </c>
      <c r="AM4" s="1" t="s">
        <v>45</v>
      </c>
      <c r="AN4" s="3" t="s">
        <v>45</v>
      </c>
      <c r="AO4" s="3" t="s">
        <v>45</v>
      </c>
      <c r="AP4" s="23">
        <f t="shared" si="2"/>
        <v>11</v>
      </c>
      <c r="AQ4" s="23">
        <f t="shared" si="3"/>
        <v>6</v>
      </c>
      <c r="AR4" s="19">
        <f t="shared" si="4"/>
        <v>7</v>
      </c>
      <c r="AS4" s="19">
        <f t="shared" ref="AS4:AS11" si="9">VLOOKUP(AO4,N40:V48,9,FALSE)</f>
        <v>11</v>
      </c>
      <c r="AT4" s="23">
        <f t="shared" ref="AT4:AT11" si="10">AQ4-AP4</f>
        <v>-5</v>
      </c>
      <c r="AU4" s="2">
        <f>AR4-AQ4</f>
        <v>1</v>
      </c>
      <c r="AV4" s="2">
        <f t="shared" ref="AV4:AV11" si="11">AS4-AR4</f>
        <v>4</v>
      </c>
      <c r="AX4" s="2"/>
    </row>
    <row r="5" spans="1:50" s="1" customFormat="1" x14ac:dyDescent="0.2">
      <c r="A5" s="29"/>
      <c r="B5" s="27">
        <v>3</v>
      </c>
      <c r="C5" s="30" t="s">
        <v>72</v>
      </c>
      <c r="D5" s="29">
        <v>3</v>
      </c>
      <c r="E5" s="29">
        <v>3</v>
      </c>
      <c r="F5" s="29">
        <v>3</v>
      </c>
      <c r="G5" s="29">
        <v>1</v>
      </c>
      <c r="H5" s="29">
        <v>1</v>
      </c>
      <c r="I5" s="29">
        <v>1</v>
      </c>
      <c r="J5" s="29">
        <v>0</v>
      </c>
      <c r="K5" s="29">
        <v>1</v>
      </c>
      <c r="L5" s="29">
        <v>1</v>
      </c>
      <c r="M5" s="29">
        <f t="shared" si="5"/>
        <v>14</v>
      </c>
      <c r="N5" s="30" t="s">
        <v>72</v>
      </c>
      <c r="O5" s="29">
        <v>1</v>
      </c>
      <c r="P5" s="29">
        <v>1</v>
      </c>
      <c r="Q5" s="29">
        <v>1</v>
      </c>
      <c r="R5" s="29">
        <v>1</v>
      </c>
      <c r="S5" s="29">
        <v>1</v>
      </c>
      <c r="T5" s="29">
        <v>3</v>
      </c>
      <c r="U5" s="29">
        <v>3</v>
      </c>
      <c r="V5" s="29">
        <f t="shared" si="6"/>
        <v>11</v>
      </c>
      <c r="W5" s="21"/>
      <c r="X5" s="21"/>
      <c r="Y5" s="1" t="s">
        <v>71</v>
      </c>
      <c r="Z5" s="3" t="s">
        <v>72</v>
      </c>
      <c r="AA5" s="1" t="s">
        <v>73</v>
      </c>
      <c r="AB5" s="3" t="s">
        <v>47</v>
      </c>
      <c r="AC5" s="3" t="s">
        <v>168</v>
      </c>
      <c r="AD5" s="23">
        <f t="shared" si="0"/>
        <v>14</v>
      </c>
      <c r="AE5" s="23">
        <f t="shared" si="7"/>
        <v>13</v>
      </c>
      <c r="AF5" s="19">
        <f t="shared" si="1"/>
        <v>15</v>
      </c>
      <c r="AG5" s="19">
        <f t="shared" si="8"/>
        <v>9</v>
      </c>
      <c r="AH5" s="23">
        <f t="shared" ref="AH5:AH11" si="12">AE5-AD5</f>
        <v>-1</v>
      </c>
      <c r="AI5" s="19">
        <f>AF5-AE5</f>
        <v>2</v>
      </c>
      <c r="AJ5" s="19">
        <f t="shared" ref="AJ5:AJ11" si="13">AG5-AF5</f>
        <v>-6</v>
      </c>
      <c r="AK5" s="19"/>
      <c r="AL5" s="3" t="s">
        <v>72</v>
      </c>
      <c r="AM5" s="1" t="s">
        <v>73</v>
      </c>
      <c r="AN5" s="3" t="s">
        <v>47</v>
      </c>
      <c r="AO5" s="3" t="s">
        <v>168</v>
      </c>
      <c r="AP5" s="23">
        <f t="shared" si="2"/>
        <v>11</v>
      </c>
      <c r="AQ5" s="23">
        <f t="shared" si="3"/>
        <v>11</v>
      </c>
      <c r="AR5" s="19">
        <f t="shared" si="4"/>
        <v>11</v>
      </c>
      <c r="AS5" s="19">
        <f t="shared" si="9"/>
        <v>11</v>
      </c>
      <c r="AT5" s="23">
        <f t="shared" si="10"/>
        <v>0</v>
      </c>
      <c r="AU5" s="2">
        <f t="shared" ref="AU5:AU11" si="14">AR5-AQ5</f>
        <v>0</v>
      </c>
      <c r="AV5" s="2">
        <f t="shared" si="11"/>
        <v>0</v>
      </c>
      <c r="AX5" s="2"/>
    </row>
    <row r="6" spans="1:50" s="1" customFormat="1" x14ac:dyDescent="0.2">
      <c r="A6" s="29"/>
      <c r="B6" s="29">
        <v>4</v>
      </c>
      <c r="C6" s="30" t="s">
        <v>74</v>
      </c>
      <c r="D6" s="29">
        <v>3</v>
      </c>
      <c r="E6" s="29">
        <v>1</v>
      </c>
      <c r="F6" s="29">
        <v>1</v>
      </c>
      <c r="G6" s="29">
        <v>3</v>
      </c>
      <c r="H6" s="29">
        <v>3</v>
      </c>
      <c r="I6" s="29">
        <v>3</v>
      </c>
      <c r="J6" s="29">
        <v>3</v>
      </c>
      <c r="K6" s="29">
        <v>3</v>
      </c>
      <c r="L6" s="29">
        <v>3</v>
      </c>
      <c r="M6" s="29">
        <f t="shared" si="5"/>
        <v>23</v>
      </c>
      <c r="N6" s="30" t="s">
        <v>74</v>
      </c>
      <c r="O6" s="29">
        <v>3</v>
      </c>
      <c r="P6" s="29">
        <v>1</v>
      </c>
      <c r="Q6" s="29">
        <v>1</v>
      </c>
      <c r="R6" s="29">
        <v>1</v>
      </c>
      <c r="S6" s="29">
        <v>1</v>
      </c>
      <c r="T6" s="29">
        <v>1</v>
      </c>
      <c r="U6" s="29">
        <v>1</v>
      </c>
      <c r="V6" s="29">
        <f t="shared" si="6"/>
        <v>9</v>
      </c>
      <c r="W6" s="21"/>
      <c r="X6" s="21"/>
      <c r="Y6" s="3" t="s">
        <v>74</v>
      </c>
      <c r="Z6" s="3" t="s">
        <v>74</v>
      </c>
      <c r="AA6" s="3" t="s">
        <v>75</v>
      </c>
      <c r="AB6" s="5" t="s">
        <v>51</v>
      </c>
      <c r="AC6" s="5" t="s">
        <v>189</v>
      </c>
      <c r="AD6" s="23">
        <f t="shared" si="0"/>
        <v>23</v>
      </c>
      <c r="AE6" s="23">
        <f t="shared" si="7"/>
        <v>11</v>
      </c>
      <c r="AF6" s="19">
        <f t="shared" si="1"/>
        <v>7</v>
      </c>
      <c r="AG6" s="19">
        <f t="shared" si="8"/>
        <v>15</v>
      </c>
      <c r="AH6" s="23">
        <f t="shared" si="12"/>
        <v>-12</v>
      </c>
      <c r="AI6" s="19">
        <f t="shared" ref="AI6:AI11" si="15">AF6-AE6</f>
        <v>-4</v>
      </c>
      <c r="AJ6" s="19">
        <f t="shared" si="13"/>
        <v>8</v>
      </c>
      <c r="AK6" s="19"/>
      <c r="AL6" s="3" t="s">
        <v>74</v>
      </c>
      <c r="AM6" s="3" t="s">
        <v>75</v>
      </c>
      <c r="AN6" s="5" t="s">
        <v>51</v>
      </c>
      <c r="AO6" s="5" t="s">
        <v>189</v>
      </c>
      <c r="AP6" s="23">
        <f t="shared" si="2"/>
        <v>9</v>
      </c>
      <c r="AQ6" s="23">
        <f t="shared" si="3"/>
        <v>11</v>
      </c>
      <c r="AR6" s="19">
        <f t="shared" si="4"/>
        <v>11</v>
      </c>
      <c r="AS6" s="19">
        <f t="shared" si="9"/>
        <v>13</v>
      </c>
      <c r="AT6" s="23">
        <f t="shared" si="10"/>
        <v>2</v>
      </c>
      <c r="AU6" s="2">
        <f t="shared" si="14"/>
        <v>0</v>
      </c>
      <c r="AV6" s="2">
        <f t="shared" si="11"/>
        <v>2</v>
      </c>
      <c r="AX6" s="2"/>
    </row>
    <row r="7" spans="1:50" s="1" customFormat="1" x14ac:dyDescent="0.2">
      <c r="A7" s="29"/>
      <c r="B7" s="27">
        <v>5</v>
      </c>
      <c r="C7" s="30" t="s">
        <v>76</v>
      </c>
      <c r="D7" s="29">
        <v>4</v>
      </c>
      <c r="E7" s="29">
        <v>0</v>
      </c>
      <c r="F7" s="29">
        <v>1</v>
      </c>
      <c r="G7" s="29">
        <v>0</v>
      </c>
      <c r="H7" s="29">
        <v>4</v>
      </c>
      <c r="I7" s="29">
        <v>4</v>
      </c>
      <c r="J7" s="29">
        <v>1</v>
      </c>
      <c r="K7" s="29">
        <v>3</v>
      </c>
      <c r="L7" s="29">
        <v>0</v>
      </c>
      <c r="M7" s="29">
        <f t="shared" si="5"/>
        <v>17</v>
      </c>
      <c r="N7" s="30" t="s">
        <v>76</v>
      </c>
      <c r="O7" s="29">
        <v>4</v>
      </c>
      <c r="P7" s="29">
        <v>0</v>
      </c>
      <c r="Q7" s="29">
        <v>0</v>
      </c>
      <c r="R7" s="29">
        <v>0</v>
      </c>
      <c r="S7" s="29">
        <v>0</v>
      </c>
      <c r="T7" s="29">
        <v>0</v>
      </c>
      <c r="U7" s="29">
        <v>1</v>
      </c>
      <c r="V7" s="29">
        <f t="shared" si="6"/>
        <v>5</v>
      </c>
      <c r="W7" s="21"/>
      <c r="X7" s="21"/>
      <c r="Y7" s="22" t="s">
        <v>84</v>
      </c>
      <c r="Z7" s="3" t="s">
        <v>76</v>
      </c>
      <c r="AA7" s="1" t="s">
        <v>76</v>
      </c>
      <c r="AB7" s="4" t="s">
        <v>52</v>
      </c>
      <c r="AC7" s="4" t="s">
        <v>52</v>
      </c>
      <c r="AD7" s="23">
        <f t="shared" si="0"/>
        <v>17</v>
      </c>
      <c r="AE7" s="23">
        <f t="shared" si="7"/>
        <v>2</v>
      </c>
      <c r="AF7" s="19">
        <f t="shared" si="1"/>
        <v>11</v>
      </c>
      <c r="AG7" s="19">
        <f t="shared" si="8"/>
        <v>10</v>
      </c>
      <c r="AH7" s="23">
        <f t="shared" si="12"/>
        <v>-15</v>
      </c>
      <c r="AI7" s="19">
        <f t="shared" si="15"/>
        <v>9</v>
      </c>
      <c r="AJ7" s="19">
        <f t="shared" si="13"/>
        <v>-1</v>
      </c>
      <c r="AK7" s="19"/>
      <c r="AL7" s="3" t="s">
        <v>76</v>
      </c>
      <c r="AM7" s="1" t="s">
        <v>76</v>
      </c>
      <c r="AN7" s="4" t="s">
        <v>52</v>
      </c>
      <c r="AO7" s="4" t="s">
        <v>52</v>
      </c>
      <c r="AP7" s="23">
        <f t="shared" si="2"/>
        <v>5</v>
      </c>
      <c r="AQ7" s="23">
        <f t="shared" si="3"/>
        <v>6</v>
      </c>
      <c r="AR7" s="19">
        <f t="shared" si="4"/>
        <v>9</v>
      </c>
      <c r="AS7" s="19">
        <f t="shared" si="9"/>
        <v>7</v>
      </c>
      <c r="AT7" s="23">
        <f t="shared" si="10"/>
        <v>1</v>
      </c>
      <c r="AU7" s="2">
        <f t="shared" si="14"/>
        <v>3</v>
      </c>
      <c r="AV7" s="2">
        <f t="shared" si="11"/>
        <v>-2</v>
      </c>
      <c r="AX7" s="2"/>
    </row>
    <row r="8" spans="1:50" s="1" customFormat="1" x14ac:dyDescent="0.2">
      <c r="A8" s="29"/>
      <c r="B8" s="29">
        <v>6</v>
      </c>
      <c r="C8" s="30" t="s">
        <v>77</v>
      </c>
      <c r="D8" s="29">
        <v>3</v>
      </c>
      <c r="E8" s="29">
        <v>4</v>
      </c>
      <c r="F8" s="29">
        <v>3</v>
      </c>
      <c r="G8" s="29">
        <v>1</v>
      </c>
      <c r="H8" s="29">
        <v>0</v>
      </c>
      <c r="I8" s="29">
        <v>0</v>
      </c>
      <c r="J8" s="29">
        <v>1</v>
      </c>
      <c r="K8" s="29">
        <v>3</v>
      </c>
      <c r="L8" s="29">
        <v>3</v>
      </c>
      <c r="M8" s="29">
        <f t="shared" si="5"/>
        <v>18</v>
      </c>
      <c r="N8" s="30" t="s">
        <v>77</v>
      </c>
      <c r="O8" s="29">
        <v>0</v>
      </c>
      <c r="P8" s="29">
        <v>1</v>
      </c>
      <c r="Q8" s="29">
        <v>4</v>
      </c>
      <c r="R8" s="29">
        <v>1</v>
      </c>
      <c r="S8" s="29">
        <v>1</v>
      </c>
      <c r="T8" s="29">
        <v>3</v>
      </c>
      <c r="U8" s="29">
        <v>4</v>
      </c>
      <c r="V8" s="29">
        <f t="shared" si="6"/>
        <v>14</v>
      </c>
      <c r="W8" s="21"/>
      <c r="X8" s="21"/>
      <c r="Y8" s="3" t="s">
        <v>77</v>
      </c>
      <c r="Z8" s="3" t="s">
        <v>77</v>
      </c>
      <c r="AA8" s="3" t="s">
        <v>77</v>
      </c>
      <c r="AB8" s="4" t="s">
        <v>53</v>
      </c>
      <c r="AC8" s="4" t="s">
        <v>242</v>
      </c>
      <c r="AD8" s="23">
        <f t="shared" si="0"/>
        <v>18</v>
      </c>
      <c r="AE8" s="23">
        <f t="shared" si="7"/>
        <v>13</v>
      </c>
      <c r="AF8" s="19">
        <f t="shared" si="1"/>
        <v>7</v>
      </c>
      <c r="AG8" s="19">
        <f t="shared" si="8"/>
        <v>9</v>
      </c>
      <c r="AH8" s="23">
        <f t="shared" si="12"/>
        <v>-5</v>
      </c>
      <c r="AI8" s="19">
        <f t="shared" si="15"/>
        <v>-6</v>
      </c>
      <c r="AJ8" s="19">
        <f t="shared" si="13"/>
        <v>2</v>
      </c>
      <c r="AK8" s="19"/>
      <c r="AL8" s="3" t="s">
        <v>77</v>
      </c>
      <c r="AM8" s="3" t="s">
        <v>77</v>
      </c>
      <c r="AN8" s="4" t="s">
        <v>53</v>
      </c>
      <c r="AO8" s="4" t="s">
        <v>242</v>
      </c>
      <c r="AP8" s="23">
        <f t="shared" si="2"/>
        <v>14</v>
      </c>
      <c r="AQ8" s="23">
        <f t="shared" si="3"/>
        <v>9</v>
      </c>
      <c r="AR8" s="19">
        <f t="shared" si="4"/>
        <v>4</v>
      </c>
      <c r="AS8" s="19">
        <f t="shared" si="9"/>
        <v>7</v>
      </c>
      <c r="AT8" s="23">
        <f t="shared" si="10"/>
        <v>-5</v>
      </c>
      <c r="AU8" s="2">
        <f t="shared" si="14"/>
        <v>-5</v>
      </c>
      <c r="AV8" s="2">
        <f t="shared" si="11"/>
        <v>3</v>
      </c>
      <c r="AX8" s="2"/>
    </row>
    <row r="9" spans="1:50" s="1" customFormat="1" x14ac:dyDescent="0.2">
      <c r="A9" s="29"/>
      <c r="B9" s="27">
        <v>7</v>
      </c>
      <c r="C9" s="30" t="s">
        <v>54</v>
      </c>
      <c r="D9" s="29">
        <v>1</v>
      </c>
      <c r="E9" s="29">
        <v>1</v>
      </c>
      <c r="F9" s="29">
        <v>1</v>
      </c>
      <c r="G9" s="29">
        <v>1</v>
      </c>
      <c r="H9" s="29">
        <v>1</v>
      </c>
      <c r="I9" s="29">
        <v>0</v>
      </c>
      <c r="J9" s="29">
        <v>1</v>
      </c>
      <c r="K9" s="29">
        <v>3</v>
      </c>
      <c r="L9" s="29">
        <v>1</v>
      </c>
      <c r="M9" s="29">
        <f t="shared" si="5"/>
        <v>10</v>
      </c>
      <c r="N9" s="30" t="s">
        <v>54</v>
      </c>
      <c r="O9" s="29">
        <v>1</v>
      </c>
      <c r="P9" s="29">
        <v>1</v>
      </c>
      <c r="Q9" s="29">
        <v>1</v>
      </c>
      <c r="R9" s="29">
        <v>1</v>
      </c>
      <c r="S9" s="29">
        <v>0</v>
      </c>
      <c r="T9" s="29">
        <v>3</v>
      </c>
      <c r="U9" s="29">
        <v>3</v>
      </c>
      <c r="V9" s="29">
        <f t="shared" si="6"/>
        <v>10</v>
      </c>
      <c r="W9" s="21"/>
      <c r="X9" s="21"/>
      <c r="Y9" s="22" t="s">
        <v>54</v>
      </c>
      <c r="Z9" s="3" t="s">
        <v>54</v>
      </c>
      <c r="AA9" s="1" t="s">
        <v>54</v>
      </c>
      <c r="AB9" s="4" t="s">
        <v>54</v>
      </c>
      <c r="AC9" s="4" t="s">
        <v>54</v>
      </c>
      <c r="AD9" s="23">
        <f t="shared" si="0"/>
        <v>10</v>
      </c>
      <c r="AE9" s="23">
        <f t="shared" si="7"/>
        <v>14</v>
      </c>
      <c r="AF9" s="19">
        <f t="shared" si="1"/>
        <v>18</v>
      </c>
      <c r="AG9" s="19">
        <f t="shared" si="8"/>
        <v>10</v>
      </c>
      <c r="AH9" s="23">
        <f t="shared" si="12"/>
        <v>4</v>
      </c>
      <c r="AI9" s="19">
        <f t="shared" si="15"/>
        <v>4</v>
      </c>
      <c r="AJ9" s="19">
        <f t="shared" si="13"/>
        <v>-8</v>
      </c>
      <c r="AK9" s="19"/>
      <c r="AL9" s="3" t="s">
        <v>54</v>
      </c>
      <c r="AM9" s="1" t="s">
        <v>54</v>
      </c>
      <c r="AN9" s="4" t="s">
        <v>54</v>
      </c>
      <c r="AO9" s="4" t="s">
        <v>54</v>
      </c>
      <c r="AP9" s="23">
        <f t="shared" si="2"/>
        <v>10</v>
      </c>
      <c r="AQ9" s="23">
        <f t="shared" si="3"/>
        <v>10</v>
      </c>
      <c r="AR9" s="19">
        <f t="shared" si="4"/>
        <v>15</v>
      </c>
      <c r="AS9" s="19">
        <f t="shared" si="9"/>
        <v>6</v>
      </c>
      <c r="AT9" s="23">
        <f t="shared" si="10"/>
        <v>0</v>
      </c>
      <c r="AU9" s="2">
        <f t="shared" si="14"/>
        <v>5</v>
      </c>
      <c r="AV9" s="2">
        <f t="shared" si="11"/>
        <v>-9</v>
      </c>
      <c r="AX9" s="2"/>
    </row>
    <row r="10" spans="1:50" s="1" customFormat="1" x14ac:dyDescent="0.2">
      <c r="A10" s="29"/>
      <c r="B10" s="29">
        <v>8</v>
      </c>
      <c r="C10" s="30" t="s">
        <v>78</v>
      </c>
      <c r="D10" s="29">
        <v>3</v>
      </c>
      <c r="E10" s="29">
        <v>3</v>
      </c>
      <c r="F10" s="29">
        <v>0</v>
      </c>
      <c r="G10" s="29">
        <v>1</v>
      </c>
      <c r="H10" s="29">
        <v>4</v>
      </c>
      <c r="I10" s="29">
        <v>0</v>
      </c>
      <c r="J10" s="29">
        <v>0</v>
      </c>
      <c r="K10" s="29">
        <v>1</v>
      </c>
      <c r="L10" s="29">
        <v>0</v>
      </c>
      <c r="M10" s="29">
        <f t="shared" si="5"/>
        <v>12</v>
      </c>
      <c r="N10" s="30" t="s">
        <v>78</v>
      </c>
      <c r="O10" s="29">
        <v>1</v>
      </c>
      <c r="P10" s="29">
        <v>1</v>
      </c>
      <c r="Q10" s="29">
        <v>1</v>
      </c>
      <c r="R10" s="29">
        <v>1</v>
      </c>
      <c r="S10" s="29">
        <v>1</v>
      </c>
      <c r="T10" s="29">
        <v>3</v>
      </c>
      <c r="U10" s="29">
        <v>0</v>
      </c>
      <c r="V10" s="29">
        <f t="shared" si="6"/>
        <v>8</v>
      </c>
      <c r="W10" s="21"/>
      <c r="X10" s="21"/>
      <c r="Y10" s="22" t="s">
        <v>78</v>
      </c>
      <c r="Z10" s="3" t="s">
        <v>78</v>
      </c>
      <c r="AA10" s="1" t="s">
        <v>78</v>
      </c>
      <c r="AB10" s="4" t="s">
        <v>56</v>
      </c>
      <c r="AC10" s="4" t="s">
        <v>243</v>
      </c>
      <c r="AD10" s="23">
        <f t="shared" si="0"/>
        <v>12</v>
      </c>
      <c r="AE10" s="23">
        <f t="shared" si="7"/>
        <v>9</v>
      </c>
      <c r="AF10" s="19">
        <f t="shared" si="1"/>
        <v>12</v>
      </c>
      <c r="AG10" s="19">
        <f t="shared" si="8"/>
        <v>10</v>
      </c>
      <c r="AH10" s="23">
        <f t="shared" si="12"/>
        <v>-3</v>
      </c>
      <c r="AI10" s="19">
        <f t="shared" si="15"/>
        <v>3</v>
      </c>
      <c r="AJ10" s="19">
        <f t="shared" si="13"/>
        <v>-2</v>
      </c>
      <c r="AK10" s="19"/>
      <c r="AL10" s="3" t="s">
        <v>78</v>
      </c>
      <c r="AM10" s="1" t="s">
        <v>78</v>
      </c>
      <c r="AN10" s="4" t="s">
        <v>56</v>
      </c>
      <c r="AO10" s="4" t="s">
        <v>243</v>
      </c>
      <c r="AP10" s="23">
        <f t="shared" si="2"/>
        <v>8</v>
      </c>
      <c r="AQ10" s="23">
        <f t="shared" si="3"/>
        <v>9</v>
      </c>
      <c r="AR10" s="19">
        <f t="shared" si="4"/>
        <v>8</v>
      </c>
      <c r="AS10" s="19">
        <f t="shared" si="9"/>
        <v>9</v>
      </c>
      <c r="AT10" s="23">
        <f t="shared" si="10"/>
        <v>1</v>
      </c>
      <c r="AU10" s="2">
        <f t="shared" si="14"/>
        <v>-1</v>
      </c>
      <c r="AV10" s="2">
        <f t="shared" si="11"/>
        <v>1</v>
      </c>
      <c r="AX10" s="2"/>
    </row>
    <row r="11" spans="1:50" s="2" customFormat="1" x14ac:dyDescent="0.2">
      <c r="A11" s="27"/>
      <c r="B11" s="27">
        <v>9</v>
      </c>
      <c r="C11" s="28" t="s">
        <v>62</v>
      </c>
      <c r="D11" s="27">
        <v>1</v>
      </c>
      <c r="E11" s="27">
        <v>3</v>
      </c>
      <c r="F11" s="27">
        <v>1</v>
      </c>
      <c r="G11" s="27">
        <v>1</v>
      </c>
      <c r="H11" s="27">
        <v>1</v>
      </c>
      <c r="I11" s="27">
        <v>1</v>
      </c>
      <c r="J11" s="27">
        <v>0</v>
      </c>
      <c r="K11" s="27">
        <v>0</v>
      </c>
      <c r="L11" s="27">
        <v>0</v>
      </c>
      <c r="M11" s="27">
        <f>SUM(D11:L11)</f>
        <v>8</v>
      </c>
      <c r="N11" s="28" t="s">
        <v>62</v>
      </c>
      <c r="O11" s="27">
        <v>1</v>
      </c>
      <c r="P11" s="27">
        <v>1</v>
      </c>
      <c r="Q11" s="27">
        <v>1</v>
      </c>
      <c r="R11" s="27">
        <v>1</v>
      </c>
      <c r="S11" s="27">
        <v>1</v>
      </c>
      <c r="T11" s="27">
        <v>3</v>
      </c>
      <c r="U11" s="27">
        <v>1</v>
      </c>
      <c r="V11" s="27">
        <f t="shared" si="6"/>
        <v>9</v>
      </c>
      <c r="W11" s="18"/>
      <c r="X11" s="18"/>
      <c r="Y11" s="24" t="s">
        <v>62</v>
      </c>
      <c r="Z11" s="17" t="s">
        <v>62</v>
      </c>
      <c r="AA11" s="2" t="s">
        <v>62</v>
      </c>
      <c r="AB11" s="4" t="s">
        <v>62</v>
      </c>
      <c r="AC11" s="4" t="s">
        <v>62</v>
      </c>
      <c r="AD11" s="19">
        <f t="shared" si="0"/>
        <v>8</v>
      </c>
      <c r="AE11" s="19">
        <f t="shared" si="7"/>
        <v>11</v>
      </c>
      <c r="AF11" s="19">
        <f t="shared" si="1"/>
        <v>9</v>
      </c>
      <c r="AG11" s="19">
        <f t="shared" si="8"/>
        <v>9</v>
      </c>
      <c r="AH11" s="19">
        <f t="shared" si="12"/>
        <v>3</v>
      </c>
      <c r="AI11" s="19">
        <f t="shared" si="15"/>
        <v>-2</v>
      </c>
      <c r="AJ11" s="19">
        <f t="shared" si="13"/>
        <v>0</v>
      </c>
      <c r="AK11" s="19"/>
      <c r="AL11" s="17" t="s">
        <v>62</v>
      </c>
      <c r="AM11" s="2" t="s">
        <v>62</v>
      </c>
      <c r="AN11" s="4" t="s">
        <v>62</v>
      </c>
      <c r="AO11" s="4" t="s">
        <v>62</v>
      </c>
      <c r="AP11" s="19">
        <f t="shared" si="2"/>
        <v>9</v>
      </c>
      <c r="AQ11" s="19">
        <f t="shared" si="3"/>
        <v>9</v>
      </c>
      <c r="AR11" s="19">
        <f t="shared" si="4"/>
        <v>9</v>
      </c>
      <c r="AS11" s="19">
        <f t="shared" si="9"/>
        <v>4</v>
      </c>
      <c r="AT11" s="19">
        <f t="shared" si="10"/>
        <v>0</v>
      </c>
      <c r="AU11" s="2">
        <f t="shared" si="14"/>
        <v>0</v>
      </c>
      <c r="AV11" s="2">
        <f t="shared" si="11"/>
        <v>-5</v>
      </c>
    </row>
    <row r="12" spans="1:50" x14ac:dyDescent="0.2">
      <c r="A12" s="27"/>
      <c r="B12" s="27"/>
      <c r="C12" s="28"/>
      <c r="D12" s="27"/>
      <c r="E12" s="27"/>
      <c r="F12" s="27"/>
      <c r="G12" s="27"/>
      <c r="H12" s="27"/>
      <c r="I12" s="27"/>
      <c r="J12" s="27"/>
      <c r="K12" s="27"/>
      <c r="L12" s="27"/>
      <c r="M12" s="27"/>
      <c r="N12" s="27"/>
      <c r="O12" s="27"/>
      <c r="P12" s="27"/>
      <c r="Q12" s="27"/>
      <c r="R12" s="27"/>
      <c r="S12" s="27"/>
      <c r="T12" s="27"/>
      <c r="U12" s="27"/>
      <c r="V12" s="27"/>
      <c r="W12" s="12"/>
      <c r="X12" s="12"/>
      <c r="Y12" s="13"/>
      <c r="Z12" s="7"/>
      <c r="AA12"/>
      <c r="AB12"/>
      <c r="AC12"/>
      <c r="AL12" s="7"/>
      <c r="AM12"/>
      <c r="AN12"/>
      <c r="AO12"/>
    </row>
    <row r="13" spans="1:50" x14ac:dyDescent="0.2">
      <c r="A13" s="27"/>
      <c r="B13" s="27"/>
      <c r="C13" s="28"/>
      <c r="D13" s="31">
        <f t="shared" ref="D13:M13" si="16">AVERAGE(D3:D11)</f>
        <v>2.4444444444444446</v>
      </c>
      <c r="E13" s="31">
        <f t="shared" si="16"/>
        <v>1.8888888888888888</v>
      </c>
      <c r="F13" s="31">
        <f t="shared" si="16"/>
        <v>1.3333333333333333</v>
      </c>
      <c r="G13" s="31">
        <f t="shared" si="16"/>
        <v>1.3333333333333333</v>
      </c>
      <c r="H13" s="31">
        <f t="shared" si="16"/>
        <v>2.1111111111111112</v>
      </c>
      <c r="I13" s="31">
        <f t="shared" si="16"/>
        <v>1</v>
      </c>
      <c r="J13" s="31">
        <f t="shared" si="16"/>
        <v>0.77777777777777779</v>
      </c>
      <c r="K13" s="31">
        <f t="shared" si="16"/>
        <v>1.6666666666666667</v>
      </c>
      <c r="L13" s="31">
        <f t="shared" si="16"/>
        <v>1.2222222222222223</v>
      </c>
      <c r="M13" s="31">
        <f t="shared" si="16"/>
        <v>13.777777777777779</v>
      </c>
      <c r="N13" s="27"/>
      <c r="O13" s="31">
        <f t="shared" ref="O13:V13" si="17">AVERAGE(O3:O11)</f>
        <v>1.6666666666666667</v>
      </c>
      <c r="P13" s="31">
        <f t="shared" si="17"/>
        <v>0.88888888888888884</v>
      </c>
      <c r="Q13" s="31">
        <f t="shared" si="17"/>
        <v>1.4444444444444444</v>
      </c>
      <c r="R13" s="31">
        <f t="shared" si="17"/>
        <v>0.88888888888888884</v>
      </c>
      <c r="S13" s="31">
        <f t="shared" si="17"/>
        <v>0.77777777777777779</v>
      </c>
      <c r="T13" s="31">
        <f t="shared" si="17"/>
        <v>2</v>
      </c>
      <c r="U13" s="31">
        <f t="shared" si="17"/>
        <v>2.2222222222222223</v>
      </c>
      <c r="V13" s="31">
        <f t="shared" si="17"/>
        <v>9.8888888888888893</v>
      </c>
      <c r="W13" s="12"/>
      <c r="X13" s="12"/>
      <c r="Y13" s="13"/>
      <c r="Z13" s="7"/>
      <c r="AA13"/>
      <c r="AB13"/>
      <c r="AC13"/>
      <c r="AL13" s="7"/>
      <c r="AM13"/>
      <c r="AN13"/>
      <c r="AO13"/>
      <c r="AS13" s="17"/>
      <c r="AU13" s="2"/>
      <c r="AV13" s="2"/>
    </row>
    <row r="14" spans="1:50" x14ac:dyDescent="0.2">
      <c r="W14" s="12"/>
      <c r="X14" s="12"/>
      <c r="Y14" s="13"/>
      <c r="Z14" s="6"/>
      <c r="AS14" s="3"/>
      <c r="AU14" s="2"/>
      <c r="AV14" s="2"/>
    </row>
    <row r="15" spans="1:50" s="25" customFormat="1" x14ac:dyDescent="0.2">
      <c r="A15" s="42" t="s">
        <v>68</v>
      </c>
      <c r="B15" s="42">
        <v>1</v>
      </c>
      <c r="C15" s="42" t="s">
        <v>69</v>
      </c>
      <c r="D15" s="42">
        <v>3</v>
      </c>
      <c r="E15" s="42">
        <v>1</v>
      </c>
      <c r="F15" s="42">
        <v>1</v>
      </c>
      <c r="G15" s="42">
        <v>1</v>
      </c>
      <c r="H15" s="32" t="s">
        <v>79</v>
      </c>
      <c r="I15" s="42">
        <v>1</v>
      </c>
      <c r="J15" s="42">
        <v>1</v>
      </c>
      <c r="K15" s="42">
        <v>1</v>
      </c>
      <c r="L15" s="42">
        <v>1</v>
      </c>
      <c r="M15" s="42">
        <f>SUM(D15:L15)</f>
        <v>10</v>
      </c>
      <c r="N15" s="42" t="s">
        <v>69</v>
      </c>
      <c r="O15" s="42">
        <v>1</v>
      </c>
      <c r="P15" s="42">
        <v>1</v>
      </c>
      <c r="Q15" s="42">
        <v>1</v>
      </c>
      <c r="R15" s="42">
        <v>1</v>
      </c>
      <c r="S15" s="42">
        <v>1</v>
      </c>
      <c r="T15" s="42">
        <v>3</v>
      </c>
      <c r="U15" s="42">
        <v>4</v>
      </c>
      <c r="V15" s="42">
        <f t="shared" ref="V15:V23" si="18">SUM(O15:U15)</f>
        <v>12</v>
      </c>
      <c r="W15" s="11"/>
      <c r="X15" s="33"/>
      <c r="Y15" s="34"/>
      <c r="Z15" s="35"/>
      <c r="AA15" s="36"/>
      <c r="AB15" s="36"/>
      <c r="AC15" s="36"/>
      <c r="AD15" s="36"/>
      <c r="AE15" s="36"/>
      <c r="AF15" s="36"/>
      <c r="AG15" s="36"/>
      <c r="AH15" s="36"/>
      <c r="AI15" s="36"/>
      <c r="AJ15" s="36"/>
      <c r="AK15" s="36"/>
      <c r="AL15" s="36"/>
      <c r="AM15" s="36"/>
      <c r="AN15" s="36"/>
      <c r="AO15" s="36"/>
      <c r="AP15" s="36"/>
      <c r="AQ15" s="36"/>
      <c r="AR15" s="36"/>
      <c r="AS15" s="3"/>
      <c r="AT15" s="14"/>
      <c r="AU15" s="2"/>
      <c r="AV15" s="2"/>
    </row>
    <row r="16" spans="1:50" s="25" customFormat="1" x14ac:dyDescent="0.2">
      <c r="A16" s="42"/>
      <c r="B16" s="42">
        <v>2</v>
      </c>
      <c r="C16" s="42" t="s">
        <v>45</v>
      </c>
      <c r="D16" s="42">
        <v>1</v>
      </c>
      <c r="E16" s="42">
        <v>1</v>
      </c>
      <c r="F16" s="42">
        <v>1</v>
      </c>
      <c r="G16" s="42">
        <v>1</v>
      </c>
      <c r="H16" s="42">
        <v>1</v>
      </c>
      <c r="I16" s="42">
        <v>1</v>
      </c>
      <c r="J16" s="42">
        <v>1</v>
      </c>
      <c r="K16" s="42">
        <v>1</v>
      </c>
      <c r="L16" s="42">
        <v>1</v>
      </c>
      <c r="M16" s="42">
        <f t="shared" ref="M16:M23" si="19">SUM(D16:L16)</f>
        <v>9</v>
      </c>
      <c r="N16" s="42" t="s">
        <v>45</v>
      </c>
      <c r="O16" s="42">
        <v>1</v>
      </c>
      <c r="P16" s="42">
        <v>0</v>
      </c>
      <c r="Q16" s="42">
        <v>1</v>
      </c>
      <c r="R16" s="42">
        <v>0</v>
      </c>
      <c r="S16" s="42">
        <v>0</v>
      </c>
      <c r="T16" s="42">
        <v>3</v>
      </c>
      <c r="U16" s="42">
        <v>1</v>
      </c>
      <c r="V16" s="42">
        <f t="shared" si="18"/>
        <v>6</v>
      </c>
      <c r="W16" s="11"/>
      <c r="X16" s="33"/>
      <c r="Z16" s="36"/>
      <c r="AA16" s="36"/>
      <c r="AB16" s="36"/>
      <c r="AC16" s="36"/>
      <c r="AD16" s="36"/>
      <c r="AE16" s="36"/>
      <c r="AF16" s="36"/>
      <c r="AG16" s="36"/>
      <c r="AH16" s="36"/>
      <c r="AI16" s="36"/>
      <c r="AJ16" s="36"/>
      <c r="AK16" s="36"/>
      <c r="AL16" s="36"/>
      <c r="AM16" s="36"/>
      <c r="AN16" s="36"/>
      <c r="AO16" s="36"/>
      <c r="AP16" s="36"/>
      <c r="AQ16" s="36"/>
      <c r="AR16" s="36"/>
      <c r="AS16" s="3"/>
      <c r="AT16" s="14"/>
      <c r="AU16" s="2"/>
      <c r="AV16" s="2"/>
    </row>
    <row r="17" spans="1:48" x14ac:dyDescent="0.2">
      <c r="A17" s="37"/>
      <c r="B17" s="42">
        <v>3</v>
      </c>
      <c r="C17" s="37" t="s">
        <v>73</v>
      </c>
      <c r="D17" s="37">
        <v>3</v>
      </c>
      <c r="E17" s="37">
        <v>3</v>
      </c>
      <c r="F17" s="37">
        <v>1</v>
      </c>
      <c r="G17" s="37">
        <v>1</v>
      </c>
      <c r="H17" s="37">
        <v>1</v>
      </c>
      <c r="I17" s="37">
        <v>1</v>
      </c>
      <c r="J17" s="37">
        <v>1</v>
      </c>
      <c r="K17" s="37">
        <v>1</v>
      </c>
      <c r="L17" s="37">
        <v>1</v>
      </c>
      <c r="M17" s="37">
        <f t="shared" si="19"/>
        <v>13</v>
      </c>
      <c r="N17" s="37" t="s">
        <v>73</v>
      </c>
      <c r="O17" s="37">
        <v>1</v>
      </c>
      <c r="P17" s="37">
        <v>1</v>
      </c>
      <c r="Q17" s="37">
        <v>3</v>
      </c>
      <c r="R17" s="37">
        <v>1</v>
      </c>
      <c r="S17" s="37">
        <v>1</v>
      </c>
      <c r="T17" s="37">
        <v>3</v>
      </c>
      <c r="U17" s="37">
        <v>1</v>
      </c>
      <c r="V17" s="37">
        <f t="shared" si="18"/>
        <v>11</v>
      </c>
      <c r="W17" s="11"/>
      <c r="X17" s="14"/>
      <c r="Y17" s="14"/>
      <c r="AE17"/>
      <c r="AF17"/>
      <c r="AG17"/>
      <c r="AH17"/>
      <c r="AI17"/>
      <c r="AJ17"/>
      <c r="AK17"/>
      <c r="AL17"/>
      <c r="AM17"/>
      <c r="AN17"/>
      <c r="AO17"/>
      <c r="AP17"/>
      <c r="AQ17"/>
      <c r="AR17"/>
      <c r="AS17" s="3"/>
      <c r="AU17" s="2"/>
      <c r="AV17" s="2"/>
    </row>
    <row r="18" spans="1:48" s="25" customFormat="1" x14ac:dyDescent="0.2">
      <c r="A18" s="42"/>
      <c r="B18" s="42">
        <v>4</v>
      </c>
      <c r="C18" s="43" t="s">
        <v>75</v>
      </c>
      <c r="D18" s="42">
        <v>1</v>
      </c>
      <c r="E18" s="42">
        <v>3</v>
      </c>
      <c r="F18" s="42">
        <v>1</v>
      </c>
      <c r="G18" s="42">
        <v>1</v>
      </c>
      <c r="H18" s="42">
        <v>1</v>
      </c>
      <c r="I18" s="42">
        <v>1</v>
      </c>
      <c r="J18" s="42">
        <v>1</v>
      </c>
      <c r="K18" s="42">
        <v>1</v>
      </c>
      <c r="L18" s="42">
        <v>1</v>
      </c>
      <c r="M18" s="42">
        <f t="shared" si="19"/>
        <v>11</v>
      </c>
      <c r="N18" s="43" t="s">
        <v>75</v>
      </c>
      <c r="O18" s="42">
        <v>1</v>
      </c>
      <c r="P18" s="42">
        <v>1</v>
      </c>
      <c r="Q18" s="42">
        <v>1</v>
      </c>
      <c r="R18" s="42">
        <v>1</v>
      </c>
      <c r="S18" s="42">
        <v>1</v>
      </c>
      <c r="T18" s="42">
        <v>3</v>
      </c>
      <c r="U18" s="42">
        <v>3</v>
      </c>
      <c r="V18" s="42">
        <f t="shared" si="18"/>
        <v>11</v>
      </c>
      <c r="W18" s="11"/>
      <c r="X18" s="36"/>
      <c r="Y18" s="36"/>
      <c r="Z18" s="36"/>
      <c r="AA18" s="36"/>
      <c r="AB18" s="36"/>
      <c r="AC18" s="36"/>
      <c r="AD18" s="36"/>
      <c r="AS18" s="3"/>
      <c r="AT18" s="14"/>
      <c r="AU18" s="2"/>
      <c r="AV18" s="2"/>
    </row>
    <row r="19" spans="1:48" x14ac:dyDescent="0.2">
      <c r="A19" s="37"/>
      <c r="B19" s="42">
        <v>5</v>
      </c>
      <c r="C19" s="37" t="s">
        <v>76</v>
      </c>
      <c r="D19" s="37">
        <v>0</v>
      </c>
      <c r="E19" s="37">
        <v>1</v>
      </c>
      <c r="F19" s="37">
        <v>1</v>
      </c>
      <c r="G19" s="37">
        <v>0</v>
      </c>
      <c r="H19" s="37">
        <v>0</v>
      </c>
      <c r="I19" s="37">
        <v>0</v>
      </c>
      <c r="J19" s="37">
        <v>0</v>
      </c>
      <c r="K19" s="37">
        <v>0</v>
      </c>
      <c r="L19" s="37">
        <v>0</v>
      </c>
      <c r="M19" s="37">
        <f t="shared" si="19"/>
        <v>2</v>
      </c>
      <c r="N19" s="37" t="s">
        <v>76</v>
      </c>
      <c r="O19" s="37">
        <v>1</v>
      </c>
      <c r="P19" s="37">
        <v>1</v>
      </c>
      <c r="Q19" s="37">
        <v>1</v>
      </c>
      <c r="R19" s="37">
        <v>1</v>
      </c>
      <c r="S19" s="37">
        <v>0</v>
      </c>
      <c r="T19" s="37">
        <v>1</v>
      </c>
      <c r="U19" s="37">
        <v>1</v>
      </c>
      <c r="V19" s="37">
        <f t="shared" si="18"/>
        <v>6</v>
      </c>
      <c r="W19" s="11"/>
      <c r="X19" s="14"/>
      <c r="Y19" s="14"/>
      <c r="AE19"/>
      <c r="AF19"/>
      <c r="AG19"/>
      <c r="AH19"/>
      <c r="AI19"/>
      <c r="AJ19"/>
      <c r="AK19"/>
      <c r="AL19"/>
      <c r="AM19"/>
      <c r="AN19"/>
      <c r="AO19"/>
      <c r="AP19"/>
      <c r="AQ19"/>
      <c r="AR19"/>
      <c r="AS19" s="3"/>
      <c r="AU19" s="2"/>
      <c r="AV19" s="2"/>
    </row>
    <row r="20" spans="1:48" s="25" customFormat="1" x14ac:dyDescent="0.2">
      <c r="A20" s="42"/>
      <c r="B20" s="42">
        <v>6</v>
      </c>
      <c r="C20" s="43" t="s">
        <v>77</v>
      </c>
      <c r="D20" s="42">
        <v>3</v>
      </c>
      <c r="E20" s="42">
        <v>3</v>
      </c>
      <c r="F20" s="42">
        <v>1</v>
      </c>
      <c r="G20" s="42">
        <v>1</v>
      </c>
      <c r="H20" s="42">
        <v>1</v>
      </c>
      <c r="I20" s="42">
        <v>1</v>
      </c>
      <c r="J20" s="42">
        <v>1</v>
      </c>
      <c r="K20" s="42">
        <v>1</v>
      </c>
      <c r="L20" s="42">
        <v>1</v>
      </c>
      <c r="M20" s="42">
        <f t="shared" si="19"/>
        <v>13</v>
      </c>
      <c r="N20" s="43" t="s">
        <v>77</v>
      </c>
      <c r="O20" s="42">
        <v>1</v>
      </c>
      <c r="P20" s="42">
        <v>1</v>
      </c>
      <c r="Q20" s="42">
        <v>1</v>
      </c>
      <c r="R20" s="42">
        <v>1</v>
      </c>
      <c r="S20" s="42">
        <v>1</v>
      </c>
      <c r="T20" s="42">
        <v>3</v>
      </c>
      <c r="U20" s="42">
        <v>1</v>
      </c>
      <c r="V20" s="42">
        <f t="shared" si="18"/>
        <v>9</v>
      </c>
      <c r="W20" s="11"/>
      <c r="X20" s="36"/>
      <c r="Y20" s="36"/>
      <c r="Z20" s="36"/>
      <c r="AA20" s="36"/>
      <c r="AB20" s="36"/>
      <c r="AC20" s="36"/>
      <c r="AD20" s="36"/>
      <c r="AS20" s="3"/>
      <c r="AT20" s="14"/>
      <c r="AU20" s="2"/>
      <c r="AV20" s="2"/>
    </row>
    <row r="21" spans="1:48" x14ac:dyDescent="0.2">
      <c r="A21" s="37"/>
      <c r="B21" s="42">
        <v>7</v>
      </c>
      <c r="C21" s="37" t="s">
        <v>54</v>
      </c>
      <c r="D21" s="37">
        <v>1</v>
      </c>
      <c r="E21" s="37">
        <v>3</v>
      </c>
      <c r="F21" s="37">
        <v>1</v>
      </c>
      <c r="G21" s="37">
        <v>3</v>
      </c>
      <c r="H21" s="37">
        <v>0</v>
      </c>
      <c r="I21" s="37">
        <v>1</v>
      </c>
      <c r="J21" s="37">
        <v>1</v>
      </c>
      <c r="K21" s="37">
        <v>3</v>
      </c>
      <c r="L21" s="37">
        <v>1</v>
      </c>
      <c r="M21" s="37">
        <f t="shared" si="19"/>
        <v>14</v>
      </c>
      <c r="N21" s="37" t="s">
        <v>54</v>
      </c>
      <c r="O21" s="37">
        <v>1</v>
      </c>
      <c r="P21" s="37">
        <v>1</v>
      </c>
      <c r="Q21" s="37">
        <v>3</v>
      </c>
      <c r="R21" s="37">
        <v>0</v>
      </c>
      <c r="S21" s="37">
        <v>1</v>
      </c>
      <c r="T21" s="37">
        <v>3</v>
      </c>
      <c r="U21" s="37">
        <v>1</v>
      </c>
      <c r="V21" s="37">
        <f t="shared" si="18"/>
        <v>10</v>
      </c>
      <c r="W21" s="11"/>
      <c r="X21" s="14"/>
      <c r="Y21" s="14"/>
      <c r="AE21"/>
      <c r="AF21"/>
      <c r="AG21"/>
      <c r="AH21"/>
      <c r="AI21"/>
      <c r="AJ21"/>
      <c r="AK21"/>
      <c r="AL21"/>
      <c r="AM21"/>
      <c r="AN21"/>
      <c r="AO21"/>
      <c r="AP21"/>
      <c r="AQ21"/>
      <c r="AR21"/>
      <c r="AS21" s="17"/>
      <c r="AU21" s="2"/>
      <c r="AV21" s="2"/>
    </row>
    <row r="22" spans="1:48" x14ac:dyDescent="0.2">
      <c r="A22" s="37"/>
      <c r="B22" s="42">
        <v>8</v>
      </c>
      <c r="C22" s="37" t="s">
        <v>78</v>
      </c>
      <c r="D22" s="37">
        <v>1</v>
      </c>
      <c r="E22" s="37">
        <v>1</v>
      </c>
      <c r="F22" s="37">
        <v>1</v>
      </c>
      <c r="G22" s="37">
        <v>1</v>
      </c>
      <c r="H22" s="37">
        <v>1</v>
      </c>
      <c r="I22" s="37">
        <v>1</v>
      </c>
      <c r="J22" s="37">
        <v>1</v>
      </c>
      <c r="K22" s="37">
        <v>1</v>
      </c>
      <c r="L22" s="37">
        <v>1</v>
      </c>
      <c r="M22" s="37">
        <f t="shared" si="19"/>
        <v>9</v>
      </c>
      <c r="N22" s="37" t="s">
        <v>78</v>
      </c>
      <c r="O22" s="37">
        <v>3</v>
      </c>
      <c r="P22" s="37">
        <v>1</v>
      </c>
      <c r="Q22" s="37">
        <v>1</v>
      </c>
      <c r="R22" s="37">
        <v>1</v>
      </c>
      <c r="S22" s="37">
        <v>1</v>
      </c>
      <c r="T22" s="37">
        <v>1</v>
      </c>
      <c r="U22" s="37">
        <v>1</v>
      </c>
      <c r="V22" s="37">
        <f t="shared" si="18"/>
        <v>9</v>
      </c>
      <c r="W22" s="11"/>
      <c r="X22" s="14"/>
      <c r="Y22" s="14"/>
      <c r="AE22"/>
      <c r="AF22"/>
      <c r="AG22"/>
      <c r="AH22"/>
      <c r="AI22"/>
      <c r="AJ22"/>
      <c r="AK22"/>
      <c r="AL22"/>
      <c r="AM22"/>
      <c r="AN22"/>
      <c r="AO22"/>
      <c r="AP22"/>
      <c r="AQ22"/>
      <c r="AR22"/>
      <c r="AS22"/>
      <c r="AT22"/>
    </row>
    <row r="23" spans="1:48" x14ac:dyDescent="0.2">
      <c r="A23" s="37"/>
      <c r="B23" s="42">
        <v>9</v>
      </c>
      <c r="C23" s="37" t="s">
        <v>62</v>
      </c>
      <c r="D23" s="37">
        <v>3</v>
      </c>
      <c r="E23" s="37">
        <v>3</v>
      </c>
      <c r="F23" s="37">
        <v>1</v>
      </c>
      <c r="G23" s="37">
        <v>1</v>
      </c>
      <c r="H23" s="37">
        <v>0</v>
      </c>
      <c r="I23" s="37">
        <v>0</v>
      </c>
      <c r="J23" s="37">
        <v>0</v>
      </c>
      <c r="K23" s="37">
        <v>3</v>
      </c>
      <c r="L23" s="37">
        <v>0</v>
      </c>
      <c r="M23" s="37">
        <f t="shared" si="19"/>
        <v>11</v>
      </c>
      <c r="N23" s="37" t="s">
        <v>62</v>
      </c>
      <c r="O23" s="37">
        <v>1</v>
      </c>
      <c r="P23" s="37">
        <v>1</v>
      </c>
      <c r="Q23" s="37">
        <v>1</v>
      </c>
      <c r="R23" s="37">
        <v>1</v>
      </c>
      <c r="S23" s="37">
        <v>1</v>
      </c>
      <c r="T23" s="37">
        <v>3</v>
      </c>
      <c r="U23" s="37">
        <v>1</v>
      </c>
      <c r="V23" s="37">
        <f t="shared" si="18"/>
        <v>9</v>
      </c>
      <c r="W23" s="11"/>
      <c r="X23" s="14"/>
      <c r="Y23" s="14"/>
      <c r="AE23"/>
      <c r="AF23"/>
      <c r="AG23"/>
      <c r="AH23"/>
      <c r="AI23"/>
      <c r="AJ23"/>
      <c r="AK23"/>
      <c r="AL23"/>
      <c r="AM23"/>
      <c r="AN23"/>
      <c r="AO23"/>
      <c r="AP23"/>
      <c r="AQ23"/>
      <c r="AR23"/>
      <c r="AS23"/>
      <c r="AT23"/>
    </row>
    <row r="24" spans="1:48" x14ac:dyDescent="0.2">
      <c r="A24" s="37"/>
      <c r="B24" s="37"/>
      <c r="C24" s="37"/>
      <c r="D24" s="37"/>
      <c r="E24" s="37"/>
      <c r="F24" s="37"/>
      <c r="G24" s="37"/>
      <c r="H24" s="37"/>
      <c r="I24" s="37"/>
      <c r="J24" s="37"/>
      <c r="K24" s="37"/>
      <c r="L24" s="37"/>
      <c r="M24" s="37"/>
      <c r="N24" s="37"/>
      <c r="O24" s="37"/>
      <c r="P24" s="37"/>
      <c r="Q24" s="37"/>
      <c r="R24" s="37"/>
      <c r="S24" s="37"/>
      <c r="T24" s="37"/>
      <c r="U24" s="37"/>
      <c r="V24" s="37"/>
      <c r="W24" s="12"/>
      <c r="X24" s="14"/>
      <c r="Y24" s="14"/>
      <c r="AE24"/>
      <c r="AF24"/>
      <c r="AG24"/>
      <c r="AH24"/>
      <c r="AI24"/>
      <c r="AJ24"/>
      <c r="AK24"/>
      <c r="AL24"/>
      <c r="AM24"/>
      <c r="AN24"/>
      <c r="AO24"/>
      <c r="AP24"/>
      <c r="AQ24"/>
      <c r="AR24"/>
      <c r="AS24"/>
      <c r="AT24"/>
    </row>
    <row r="25" spans="1:48" x14ac:dyDescent="0.2">
      <c r="A25" s="37"/>
      <c r="B25" s="37"/>
      <c r="C25" s="37"/>
      <c r="D25" s="51">
        <f t="shared" ref="D25:M25" si="20">AVERAGE(D15:D23)</f>
        <v>1.7777777777777777</v>
      </c>
      <c r="E25" s="51">
        <f t="shared" si="20"/>
        <v>2.1111111111111112</v>
      </c>
      <c r="F25" s="51">
        <f t="shared" si="20"/>
        <v>1</v>
      </c>
      <c r="G25" s="51">
        <f t="shared" si="20"/>
        <v>1.1111111111111112</v>
      </c>
      <c r="H25" s="51">
        <f t="shared" si="20"/>
        <v>0.625</v>
      </c>
      <c r="I25" s="51">
        <f t="shared" si="20"/>
        <v>0.77777777777777779</v>
      </c>
      <c r="J25" s="51">
        <f t="shared" si="20"/>
        <v>0.77777777777777779</v>
      </c>
      <c r="K25" s="51">
        <f t="shared" si="20"/>
        <v>1.3333333333333333</v>
      </c>
      <c r="L25" s="51">
        <f t="shared" si="20"/>
        <v>0.77777777777777779</v>
      </c>
      <c r="M25" s="51">
        <f t="shared" si="20"/>
        <v>10.222222222222221</v>
      </c>
      <c r="N25" s="37"/>
      <c r="O25" s="51">
        <f t="shared" ref="O25:V25" si="21">AVERAGE(O15:O23)</f>
        <v>1.2222222222222223</v>
      </c>
      <c r="P25" s="51">
        <f t="shared" si="21"/>
        <v>0.88888888888888884</v>
      </c>
      <c r="Q25" s="51">
        <f t="shared" si="21"/>
        <v>1.4444444444444444</v>
      </c>
      <c r="R25" s="51">
        <f t="shared" si="21"/>
        <v>0.77777777777777779</v>
      </c>
      <c r="S25" s="51">
        <f t="shared" si="21"/>
        <v>0.77777777777777779</v>
      </c>
      <c r="T25" s="51">
        <f t="shared" si="21"/>
        <v>2.5555555555555554</v>
      </c>
      <c r="U25" s="51">
        <f t="shared" si="21"/>
        <v>1.5555555555555556</v>
      </c>
      <c r="V25" s="51">
        <f t="shared" si="21"/>
        <v>9.2222222222222214</v>
      </c>
      <c r="W25" s="11"/>
      <c r="X25" s="14"/>
      <c r="Y25" s="14"/>
      <c r="AE25"/>
      <c r="AF25"/>
      <c r="AG25"/>
      <c r="AH25"/>
      <c r="AI25"/>
      <c r="AJ25"/>
      <c r="AK25"/>
      <c r="AL25"/>
      <c r="AM25"/>
      <c r="AN25"/>
      <c r="AO25"/>
      <c r="AP25"/>
      <c r="AQ25"/>
      <c r="AR25"/>
      <c r="AS25"/>
      <c r="AT25"/>
    </row>
    <row r="26" spans="1:48" x14ac:dyDescent="0.2">
      <c r="W26" s="11"/>
      <c r="X26" s="14"/>
      <c r="Y26" s="14"/>
      <c r="AE26"/>
      <c r="AF26"/>
      <c r="AG26"/>
      <c r="AH26"/>
      <c r="AI26"/>
      <c r="AJ26"/>
      <c r="AK26"/>
      <c r="AL26"/>
      <c r="AM26"/>
      <c r="AN26"/>
      <c r="AO26"/>
      <c r="AP26"/>
      <c r="AQ26"/>
      <c r="AR26"/>
      <c r="AS26"/>
      <c r="AT26"/>
    </row>
    <row r="27" spans="1:48" x14ac:dyDescent="0.2">
      <c r="A27" s="46" t="s">
        <v>80</v>
      </c>
      <c r="B27" s="52">
        <v>1</v>
      </c>
      <c r="C27" s="45" t="s">
        <v>42</v>
      </c>
      <c r="D27" s="46">
        <v>1</v>
      </c>
      <c r="E27" s="46">
        <v>3</v>
      </c>
      <c r="F27" s="46">
        <v>1</v>
      </c>
      <c r="G27" s="46">
        <v>1</v>
      </c>
      <c r="H27" s="46">
        <v>1</v>
      </c>
      <c r="I27" s="46">
        <v>1</v>
      </c>
      <c r="J27" s="46">
        <v>0</v>
      </c>
      <c r="K27" s="46">
        <v>1</v>
      </c>
      <c r="L27" s="46">
        <v>0</v>
      </c>
      <c r="M27" s="46">
        <f>SUM(D27:L27)</f>
        <v>9</v>
      </c>
      <c r="N27" s="45" t="s">
        <v>42</v>
      </c>
      <c r="O27" s="46">
        <v>1</v>
      </c>
      <c r="P27" s="46">
        <v>1</v>
      </c>
      <c r="Q27" s="46">
        <v>1</v>
      </c>
      <c r="R27" s="46">
        <v>1</v>
      </c>
      <c r="S27" s="46">
        <v>1</v>
      </c>
      <c r="T27" s="46">
        <v>3</v>
      </c>
      <c r="U27" s="46">
        <v>1</v>
      </c>
      <c r="V27" s="46">
        <f>SUM(O27:U27)</f>
        <v>9</v>
      </c>
      <c r="W27" s="11"/>
      <c r="X27" s="14"/>
      <c r="Y27" s="14"/>
      <c r="AE27"/>
      <c r="AF27"/>
      <c r="AG27"/>
      <c r="AH27"/>
      <c r="AI27"/>
      <c r="AJ27"/>
      <c r="AK27"/>
      <c r="AL27"/>
      <c r="AM27"/>
      <c r="AN27"/>
      <c r="AO27"/>
      <c r="AP27"/>
      <c r="AQ27"/>
      <c r="AR27"/>
      <c r="AS27"/>
      <c r="AT27"/>
    </row>
    <row r="28" spans="1:48" x14ac:dyDescent="0.2">
      <c r="A28" s="46"/>
      <c r="B28" s="52">
        <v>2</v>
      </c>
      <c r="C28" s="45" t="s">
        <v>45</v>
      </c>
      <c r="D28" s="46">
        <v>1</v>
      </c>
      <c r="E28" s="46">
        <v>3</v>
      </c>
      <c r="F28" s="46">
        <v>1</v>
      </c>
      <c r="G28" s="46">
        <v>1</v>
      </c>
      <c r="H28" s="46">
        <v>1</v>
      </c>
      <c r="I28" s="46">
        <v>1</v>
      </c>
      <c r="J28" s="46">
        <v>1</v>
      </c>
      <c r="K28" s="46">
        <v>1</v>
      </c>
      <c r="L28" s="46">
        <v>1</v>
      </c>
      <c r="M28" s="46">
        <f t="shared" ref="M28:M35" si="22">SUM(D28:L28)</f>
        <v>11</v>
      </c>
      <c r="N28" s="45" t="s">
        <v>45</v>
      </c>
      <c r="O28" s="46">
        <v>1</v>
      </c>
      <c r="P28" s="46">
        <v>1</v>
      </c>
      <c r="Q28" s="46">
        <v>1</v>
      </c>
      <c r="R28" s="46">
        <v>1</v>
      </c>
      <c r="S28" s="46">
        <v>1</v>
      </c>
      <c r="T28" s="46">
        <v>1</v>
      </c>
      <c r="U28" s="46">
        <v>1</v>
      </c>
      <c r="V28" s="46">
        <f t="shared" ref="V28:V34" si="23">SUM(O28:U28)</f>
        <v>7</v>
      </c>
      <c r="W28" s="11"/>
      <c r="X28" s="14"/>
      <c r="Y28" s="14"/>
      <c r="AE28"/>
      <c r="AF28"/>
      <c r="AG28"/>
      <c r="AH28"/>
      <c r="AI28"/>
      <c r="AJ28"/>
      <c r="AK28"/>
      <c r="AL28"/>
      <c r="AM28"/>
      <c r="AN28"/>
      <c r="AO28"/>
      <c r="AP28"/>
      <c r="AQ28"/>
      <c r="AR28"/>
      <c r="AS28"/>
      <c r="AT28"/>
    </row>
    <row r="29" spans="1:48" x14ac:dyDescent="0.2">
      <c r="A29" s="46"/>
      <c r="B29" s="52">
        <v>3</v>
      </c>
      <c r="C29" s="45" t="s">
        <v>47</v>
      </c>
      <c r="D29" s="46">
        <v>3</v>
      </c>
      <c r="E29" s="46">
        <v>3</v>
      </c>
      <c r="F29" s="46">
        <v>3</v>
      </c>
      <c r="G29" s="46">
        <v>1</v>
      </c>
      <c r="H29" s="46">
        <v>1</v>
      </c>
      <c r="I29" s="46">
        <v>1</v>
      </c>
      <c r="J29" s="46">
        <v>1</v>
      </c>
      <c r="K29" s="46">
        <v>1</v>
      </c>
      <c r="L29" s="46">
        <v>1</v>
      </c>
      <c r="M29" s="46">
        <f t="shared" si="22"/>
        <v>15</v>
      </c>
      <c r="N29" s="45" t="s">
        <v>47</v>
      </c>
      <c r="O29" s="46">
        <v>1</v>
      </c>
      <c r="P29" s="46">
        <v>1</v>
      </c>
      <c r="Q29" s="46">
        <v>3</v>
      </c>
      <c r="R29" s="46">
        <v>1</v>
      </c>
      <c r="S29" s="46">
        <v>1</v>
      </c>
      <c r="T29" s="46">
        <v>3</v>
      </c>
      <c r="U29" s="46">
        <v>1</v>
      </c>
      <c r="V29" s="46">
        <f t="shared" si="23"/>
        <v>11</v>
      </c>
      <c r="W29" s="11"/>
      <c r="X29" s="14"/>
      <c r="Y29" s="14"/>
      <c r="AE29"/>
      <c r="AF29"/>
      <c r="AG29"/>
      <c r="AH29"/>
      <c r="AI29"/>
      <c r="AJ29"/>
      <c r="AK29"/>
      <c r="AL29"/>
      <c r="AM29"/>
      <c r="AN29"/>
      <c r="AO29"/>
      <c r="AP29"/>
      <c r="AQ29"/>
      <c r="AR29"/>
      <c r="AS29"/>
      <c r="AT29"/>
    </row>
    <row r="30" spans="1:48" x14ac:dyDescent="0.2">
      <c r="A30" s="46"/>
      <c r="B30" s="52">
        <v>4</v>
      </c>
      <c r="C30" s="49" t="s">
        <v>51</v>
      </c>
      <c r="D30" s="46">
        <v>1</v>
      </c>
      <c r="E30" s="46">
        <v>3</v>
      </c>
      <c r="F30" s="46">
        <v>1</v>
      </c>
      <c r="G30" s="46">
        <v>1</v>
      </c>
      <c r="H30" s="46">
        <v>0</v>
      </c>
      <c r="I30" s="46">
        <v>0</v>
      </c>
      <c r="J30" s="46">
        <v>0</v>
      </c>
      <c r="K30" s="46">
        <v>1</v>
      </c>
      <c r="L30" s="46">
        <v>0</v>
      </c>
      <c r="M30" s="46">
        <f t="shared" si="22"/>
        <v>7</v>
      </c>
      <c r="N30" s="49" t="s">
        <v>51</v>
      </c>
      <c r="O30" s="46">
        <v>0</v>
      </c>
      <c r="P30" s="46">
        <v>0</v>
      </c>
      <c r="Q30" s="46">
        <v>3</v>
      </c>
      <c r="R30" s="46">
        <v>1</v>
      </c>
      <c r="S30" s="46">
        <v>1</v>
      </c>
      <c r="T30" s="46">
        <v>3</v>
      </c>
      <c r="U30" s="46">
        <v>3</v>
      </c>
      <c r="V30" s="46">
        <f t="shared" si="23"/>
        <v>11</v>
      </c>
      <c r="W30" s="11"/>
      <c r="X30" s="14"/>
      <c r="Y30" s="14"/>
      <c r="AE30"/>
      <c r="AF30"/>
      <c r="AG30"/>
      <c r="AH30"/>
      <c r="AI30"/>
      <c r="AJ30"/>
      <c r="AK30"/>
      <c r="AL30"/>
      <c r="AM30"/>
      <c r="AN30"/>
      <c r="AO30"/>
      <c r="AP30"/>
      <c r="AQ30"/>
      <c r="AR30"/>
      <c r="AS30"/>
      <c r="AT30"/>
    </row>
    <row r="31" spans="1:48" x14ac:dyDescent="0.2">
      <c r="A31" s="46"/>
      <c r="B31" s="52">
        <v>5</v>
      </c>
      <c r="C31" s="47" t="s">
        <v>52</v>
      </c>
      <c r="D31" s="46">
        <v>1</v>
      </c>
      <c r="E31" s="46">
        <v>1</v>
      </c>
      <c r="F31" s="46">
        <v>1</v>
      </c>
      <c r="G31" s="46">
        <v>1</v>
      </c>
      <c r="H31" s="46">
        <v>3</v>
      </c>
      <c r="I31" s="46">
        <v>1</v>
      </c>
      <c r="J31" s="46">
        <v>1</v>
      </c>
      <c r="K31" s="46">
        <v>1</v>
      </c>
      <c r="L31" s="46">
        <v>1</v>
      </c>
      <c r="M31" s="46">
        <f t="shared" si="22"/>
        <v>11</v>
      </c>
      <c r="N31" s="47" t="s">
        <v>52</v>
      </c>
      <c r="O31" s="46">
        <v>1</v>
      </c>
      <c r="P31" s="46">
        <v>1</v>
      </c>
      <c r="Q31" s="46">
        <v>1</v>
      </c>
      <c r="R31" s="46">
        <v>1</v>
      </c>
      <c r="S31" s="46">
        <v>1</v>
      </c>
      <c r="T31" s="46">
        <v>3</v>
      </c>
      <c r="U31" s="46">
        <v>1</v>
      </c>
      <c r="V31" s="46">
        <f t="shared" si="23"/>
        <v>9</v>
      </c>
      <c r="W31" s="11"/>
      <c r="X31" s="14"/>
      <c r="Y31" s="14"/>
      <c r="AE31"/>
      <c r="AF31"/>
      <c r="AG31"/>
      <c r="AH31"/>
      <c r="AI31"/>
      <c r="AJ31"/>
      <c r="AK31"/>
      <c r="AL31"/>
      <c r="AM31"/>
      <c r="AN31"/>
      <c r="AO31"/>
      <c r="AP31"/>
      <c r="AQ31"/>
      <c r="AR31"/>
      <c r="AS31"/>
      <c r="AT31"/>
    </row>
    <row r="32" spans="1:48" x14ac:dyDescent="0.2">
      <c r="A32" s="46"/>
      <c r="B32" s="52">
        <v>6</v>
      </c>
      <c r="C32" s="47" t="s">
        <v>53</v>
      </c>
      <c r="D32" s="46">
        <v>1</v>
      </c>
      <c r="E32" s="46">
        <v>1</v>
      </c>
      <c r="F32" s="46">
        <v>1</v>
      </c>
      <c r="G32" s="46">
        <v>1</v>
      </c>
      <c r="H32" s="46">
        <v>0</v>
      </c>
      <c r="I32" s="46">
        <v>0</v>
      </c>
      <c r="J32" s="46">
        <v>0</v>
      </c>
      <c r="K32" s="46">
        <v>3</v>
      </c>
      <c r="L32" s="46">
        <v>0</v>
      </c>
      <c r="M32" s="46">
        <f t="shared" si="22"/>
        <v>7</v>
      </c>
      <c r="N32" s="47" t="s">
        <v>53</v>
      </c>
      <c r="O32" s="46">
        <v>1</v>
      </c>
      <c r="P32" s="46">
        <v>0</v>
      </c>
      <c r="Q32" s="46">
        <v>1</v>
      </c>
      <c r="R32" s="46">
        <v>0</v>
      </c>
      <c r="S32" s="46">
        <v>0</v>
      </c>
      <c r="T32" s="46">
        <v>1</v>
      </c>
      <c r="U32" s="46">
        <v>1</v>
      </c>
      <c r="V32" s="46">
        <f t="shared" si="23"/>
        <v>4</v>
      </c>
      <c r="W32" s="11"/>
      <c r="X32" s="14"/>
      <c r="Y32" s="14"/>
      <c r="AE32"/>
      <c r="AF32"/>
      <c r="AG32"/>
      <c r="AH32"/>
      <c r="AI32"/>
      <c r="AJ32"/>
      <c r="AK32"/>
      <c r="AL32"/>
      <c r="AM32"/>
      <c r="AN32"/>
      <c r="AO32"/>
      <c r="AP32"/>
      <c r="AQ32"/>
      <c r="AR32"/>
      <c r="AS32"/>
      <c r="AT32"/>
    </row>
    <row r="33" spans="1:46" x14ac:dyDescent="0.2">
      <c r="A33" s="46"/>
      <c r="B33" s="52">
        <v>7</v>
      </c>
      <c r="C33" s="47" t="s">
        <v>54</v>
      </c>
      <c r="D33" s="46">
        <v>3</v>
      </c>
      <c r="E33" s="46">
        <v>3</v>
      </c>
      <c r="F33" s="46">
        <v>1</v>
      </c>
      <c r="G33" s="46">
        <v>3</v>
      </c>
      <c r="H33" s="46">
        <v>3</v>
      </c>
      <c r="I33" s="46">
        <v>1</v>
      </c>
      <c r="J33" s="46">
        <v>1</v>
      </c>
      <c r="K33" s="46">
        <v>3</v>
      </c>
      <c r="L33" s="46">
        <v>0</v>
      </c>
      <c r="M33" s="46">
        <f t="shared" si="22"/>
        <v>18</v>
      </c>
      <c r="N33" s="47" t="s">
        <v>54</v>
      </c>
      <c r="O33" s="46">
        <v>3</v>
      </c>
      <c r="P33" s="46">
        <v>1</v>
      </c>
      <c r="Q33" s="46">
        <v>3</v>
      </c>
      <c r="R33" s="46">
        <v>1</v>
      </c>
      <c r="S33" s="46">
        <v>1</v>
      </c>
      <c r="T33" s="46">
        <v>3</v>
      </c>
      <c r="U33" s="46">
        <v>3</v>
      </c>
      <c r="V33" s="46">
        <f t="shared" si="23"/>
        <v>15</v>
      </c>
      <c r="W33" s="11"/>
      <c r="X33" s="14"/>
      <c r="Y33" s="14"/>
      <c r="AE33"/>
      <c r="AF33"/>
      <c r="AG33"/>
      <c r="AH33"/>
      <c r="AI33"/>
      <c r="AJ33"/>
      <c r="AK33"/>
      <c r="AL33"/>
      <c r="AM33"/>
      <c r="AN33"/>
      <c r="AO33"/>
      <c r="AP33"/>
      <c r="AQ33"/>
      <c r="AR33"/>
      <c r="AS33"/>
      <c r="AT33"/>
    </row>
    <row r="34" spans="1:46" x14ac:dyDescent="0.2">
      <c r="A34" s="46"/>
      <c r="B34" s="52">
        <v>8</v>
      </c>
      <c r="C34" s="47" t="s">
        <v>56</v>
      </c>
      <c r="D34" s="46">
        <v>1</v>
      </c>
      <c r="E34" s="46">
        <v>3</v>
      </c>
      <c r="F34" s="46">
        <v>3</v>
      </c>
      <c r="G34" s="46">
        <v>1</v>
      </c>
      <c r="H34" s="46">
        <v>1</v>
      </c>
      <c r="I34" s="46">
        <v>1</v>
      </c>
      <c r="J34" s="46">
        <v>1</v>
      </c>
      <c r="K34" s="46">
        <v>1</v>
      </c>
      <c r="L34" s="46">
        <v>0</v>
      </c>
      <c r="M34" s="46">
        <f t="shared" si="22"/>
        <v>12</v>
      </c>
      <c r="N34" s="47" t="s">
        <v>56</v>
      </c>
      <c r="O34" s="46">
        <v>1</v>
      </c>
      <c r="P34" s="46">
        <v>1</v>
      </c>
      <c r="Q34" s="46">
        <v>1</v>
      </c>
      <c r="R34" s="46">
        <v>1</v>
      </c>
      <c r="S34" s="46">
        <v>0</v>
      </c>
      <c r="T34" s="46">
        <v>3</v>
      </c>
      <c r="U34" s="46">
        <v>1</v>
      </c>
      <c r="V34" s="46">
        <f t="shared" si="23"/>
        <v>8</v>
      </c>
      <c r="W34" s="11"/>
      <c r="X34" s="14"/>
      <c r="Y34" s="14"/>
      <c r="AE34"/>
      <c r="AF34"/>
      <c r="AG34"/>
      <c r="AH34"/>
      <c r="AI34"/>
      <c r="AJ34"/>
      <c r="AK34"/>
      <c r="AL34"/>
      <c r="AM34"/>
      <c r="AN34"/>
      <c r="AO34"/>
      <c r="AP34"/>
      <c r="AQ34"/>
      <c r="AR34"/>
      <c r="AS34"/>
      <c r="AT34"/>
    </row>
    <row r="35" spans="1:46" x14ac:dyDescent="0.2">
      <c r="A35" s="46"/>
      <c r="B35" s="52">
        <v>9</v>
      </c>
      <c r="C35" s="47" t="s">
        <v>62</v>
      </c>
      <c r="D35" s="46">
        <v>1</v>
      </c>
      <c r="E35" s="46">
        <v>3</v>
      </c>
      <c r="F35" s="46">
        <v>1</v>
      </c>
      <c r="G35" s="46">
        <v>1</v>
      </c>
      <c r="H35" s="46">
        <v>1</v>
      </c>
      <c r="I35" s="46">
        <v>1</v>
      </c>
      <c r="J35" s="46">
        <v>0</v>
      </c>
      <c r="K35" s="46">
        <v>1</v>
      </c>
      <c r="L35" s="46">
        <v>0</v>
      </c>
      <c r="M35" s="46">
        <f t="shared" si="22"/>
        <v>9</v>
      </c>
      <c r="N35" s="47" t="s">
        <v>62</v>
      </c>
      <c r="O35" s="46">
        <v>1</v>
      </c>
      <c r="P35" s="46">
        <v>1</v>
      </c>
      <c r="Q35" s="46">
        <v>1</v>
      </c>
      <c r="R35" s="46">
        <v>1</v>
      </c>
      <c r="S35" s="46">
        <v>1</v>
      </c>
      <c r="T35" s="46">
        <v>3</v>
      </c>
      <c r="U35" s="46">
        <v>1</v>
      </c>
      <c r="V35" s="46">
        <f>SUM(O35:U35)</f>
        <v>9</v>
      </c>
      <c r="W35" s="11"/>
      <c r="X35" s="14"/>
      <c r="Y35" s="14"/>
      <c r="AE35"/>
      <c r="AF35"/>
      <c r="AG35"/>
      <c r="AH35"/>
      <c r="AI35"/>
      <c r="AJ35"/>
      <c r="AK35"/>
      <c r="AL35"/>
      <c r="AM35"/>
      <c r="AN35"/>
      <c r="AO35"/>
      <c r="AP35"/>
      <c r="AQ35"/>
      <c r="AR35"/>
      <c r="AS35"/>
      <c r="AT35"/>
    </row>
    <row r="36" spans="1:46" x14ac:dyDescent="0.2">
      <c r="A36" s="46"/>
      <c r="B36" s="52"/>
      <c r="C36" s="47"/>
      <c r="D36" s="46"/>
      <c r="E36" s="46"/>
      <c r="F36" s="46"/>
      <c r="G36" s="46"/>
      <c r="H36" s="46"/>
      <c r="I36" s="46"/>
      <c r="J36" s="46"/>
      <c r="K36" s="46"/>
      <c r="L36" s="46"/>
      <c r="M36" s="46"/>
      <c r="N36" s="47"/>
      <c r="O36" s="46"/>
      <c r="P36" s="46"/>
      <c r="Q36" s="46"/>
      <c r="R36" s="46"/>
      <c r="S36" s="46"/>
      <c r="T36" s="46"/>
      <c r="U36" s="46"/>
      <c r="V36" s="46"/>
      <c r="W36" s="11"/>
      <c r="X36" s="14"/>
      <c r="Y36" s="14"/>
      <c r="AE36"/>
      <c r="AF36"/>
      <c r="AG36"/>
      <c r="AH36"/>
      <c r="AI36"/>
      <c r="AJ36"/>
      <c r="AK36"/>
      <c r="AL36"/>
      <c r="AM36"/>
      <c r="AN36"/>
      <c r="AO36"/>
      <c r="AP36"/>
      <c r="AQ36"/>
      <c r="AR36"/>
      <c r="AS36"/>
      <c r="AT36"/>
    </row>
    <row r="37" spans="1:46" x14ac:dyDescent="0.2">
      <c r="A37" s="46"/>
      <c r="B37" s="52"/>
      <c r="C37" s="47"/>
      <c r="D37" s="53">
        <f>AVERAGE(D27:D35)</f>
        <v>1.4444444444444444</v>
      </c>
      <c r="E37" s="53">
        <f t="shared" ref="E37:V37" si="24">AVERAGE(E27:E35)</f>
        <v>2.5555555555555554</v>
      </c>
      <c r="F37" s="53">
        <f t="shared" si="24"/>
        <v>1.4444444444444444</v>
      </c>
      <c r="G37" s="53">
        <f t="shared" si="24"/>
        <v>1.2222222222222223</v>
      </c>
      <c r="H37" s="53">
        <f t="shared" si="24"/>
        <v>1.2222222222222223</v>
      </c>
      <c r="I37" s="53">
        <f t="shared" si="24"/>
        <v>0.77777777777777779</v>
      </c>
      <c r="J37" s="53">
        <f t="shared" si="24"/>
        <v>0.55555555555555558</v>
      </c>
      <c r="K37" s="53">
        <f t="shared" si="24"/>
        <v>1.4444444444444444</v>
      </c>
      <c r="L37" s="53">
        <f t="shared" si="24"/>
        <v>0.33333333333333331</v>
      </c>
      <c r="M37" s="53">
        <f>AVERAGE(M27:M35)</f>
        <v>11</v>
      </c>
      <c r="N37" s="53"/>
      <c r="O37" s="53">
        <f>AVERAGE(O27:O35)</f>
        <v>1.1111111111111112</v>
      </c>
      <c r="P37" s="53">
        <f t="shared" si="24"/>
        <v>0.77777777777777779</v>
      </c>
      <c r="Q37" s="53">
        <f t="shared" si="24"/>
        <v>1.6666666666666667</v>
      </c>
      <c r="R37" s="53">
        <f t="shared" si="24"/>
        <v>0.88888888888888884</v>
      </c>
      <c r="S37" s="53">
        <f t="shared" si="24"/>
        <v>0.77777777777777779</v>
      </c>
      <c r="T37" s="53">
        <f t="shared" si="24"/>
        <v>2.5555555555555554</v>
      </c>
      <c r="U37" s="53">
        <f t="shared" si="24"/>
        <v>1.4444444444444444</v>
      </c>
      <c r="V37" s="53">
        <f t="shared" si="24"/>
        <v>9.2222222222222214</v>
      </c>
      <c r="W37" s="11"/>
      <c r="X37" s="14"/>
      <c r="Y37" s="14"/>
      <c r="AE37"/>
      <c r="AF37"/>
      <c r="AG37"/>
      <c r="AH37"/>
      <c r="AI37"/>
      <c r="AJ37"/>
      <c r="AK37"/>
      <c r="AL37"/>
      <c r="AM37"/>
      <c r="AN37"/>
      <c r="AO37"/>
      <c r="AP37"/>
      <c r="AQ37"/>
      <c r="AR37"/>
      <c r="AS37"/>
      <c r="AT37"/>
    </row>
    <row r="38" spans="1:46" x14ac:dyDescent="0.2">
      <c r="B38" s="25"/>
      <c r="C38" s="4"/>
      <c r="D38" s="15"/>
      <c r="E38" s="15"/>
      <c r="F38" s="15"/>
      <c r="G38" s="15"/>
      <c r="H38" s="15"/>
      <c r="I38" s="15"/>
      <c r="J38" s="15"/>
      <c r="K38" s="15"/>
      <c r="L38" s="15"/>
      <c r="M38" s="15"/>
      <c r="N38" s="15"/>
      <c r="O38" s="15"/>
      <c r="P38" s="15"/>
      <c r="Q38" s="15"/>
      <c r="R38" s="15"/>
      <c r="S38" s="15"/>
      <c r="T38" s="15"/>
      <c r="U38" s="15"/>
      <c r="V38" s="15"/>
      <c r="W38" s="11"/>
      <c r="X38" s="14"/>
      <c r="Y38" s="14"/>
      <c r="AE38"/>
      <c r="AF38"/>
      <c r="AG38"/>
      <c r="AH38"/>
      <c r="AI38"/>
      <c r="AJ38"/>
      <c r="AK38"/>
      <c r="AL38"/>
      <c r="AM38"/>
      <c r="AN38"/>
      <c r="AO38"/>
      <c r="AP38"/>
      <c r="AQ38"/>
      <c r="AR38"/>
      <c r="AS38"/>
      <c r="AT38"/>
    </row>
    <row r="39" spans="1:46" x14ac:dyDescent="0.2">
      <c r="A39" s="59" t="s">
        <v>510</v>
      </c>
      <c r="B39" s="59">
        <v>1</v>
      </c>
      <c r="C39" s="59" t="s">
        <v>42</v>
      </c>
      <c r="D39" s="59">
        <v>3</v>
      </c>
      <c r="E39" s="59">
        <v>3</v>
      </c>
      <c r="F39" s="59">
        <v>3</v>
      </c>
      <c r="G39" s="59">
        <v>1</v>
      </c>
      <c r="H39" s="59">
        <v>1</v>
      </c>
      <c r="I39" s="59">
        <v>1</v>
      </c>
      <c r="J39" s="59">
        <v>0</v>
      </c>
      <c r="K39" s="59">
        <v>1</v>
      </c>
      <c r="L39" s="59">
        <v>0</v>
      </c>
      <c r="M39" s="59">
        <f>SUM(D39:L39)</f>
        <v>13</v>
      </c>
      <c r="N39" s="59" t="s">
        <v>42</v>
      </c>
      <c r="O39" s="59">
        <v>1</v>
      </c>
      <c r="P39" s="59">
        <v>1</v>
      </c>
      <c r="Q39" s="59">
        <v>3</v>
      </c>
      <c r="R39" s="59">
        <v>1</v>
      </c>
      <c r="S39" s="59">
        <v>1</v>
      </c>
      <c r="T39" s="59">
        <v>3</v>
      </c>
      <c r="U39" s="59">
        <v>1</v>
      </c>
      <c r="V39" s="59">
        <f>SUM(O39:U39)</f>
        <v>11</v>
      </c>
      <c r="W39" s="11"/>
    </row>
    <row r="40" spans="1:46" x14ac:dyDescent="0.2">
      <c r="A40" s="59"/>
      <c r="B40" s="59">
        <v>2</v>
      </c>
      <c r="C40" s="59" t="s">
        <v>45</v>
      </c>
      <c r="D40" s="59">
        <v>3</v>
      </c>
      <c r="E40" s="59">
        <v>3</v>
      </c>
      <c r="F40" s="59">
        <v>3</v>
      </c>
      <c r="G40" s="59">
        <v>1</v>
      </c>
      <c r="H40" s="59">
        <v>3</v>
      </c>
      <c r="I40" s="59">
        <v>1</v>
      </c>
      <c r="J40" s="59">
        <v>1</v>
      </c>
      <c r="K40" s="59">
        <v>1</v>
      </c>
      <c r="L40" s="59">
        <v>1</v>
      </c>
      <c r="M40" s="59">
        <f t="shared" ref="M40:M47" si="25">SUM(D40:L40)</f>
        <v>17</v>
      </c>
      <c r="N40" s="59" t="s">
        <v>45</v>
      </c>
      <c r="O40" s="59">
        <v>1</v>
      </c>
      <c r="P40" s="59">
        <v>1</v>
      </c>
      <c r="Q40" s="59">
        <v>3</v>
      </c>
      <c r="R40" s="59">
        <v>1</v>
      </c>
      <c r="S40" s="59">
        <v>1</v>
      </c>
      <c r="T40" s="59">
        <v>3</v>
      </c>
      <c r="U40" s="59">
        <v>1</v>
      </c>
      <c r="V40" s="59">
        <f t="shared" ref="V40:V47" si="26">SUM(O40:U40)</f>
        <v>11</v>
      </c>
      <c r="W40" s="11"/>
    </row>
    <row r="41" spans="1:46" x14ac:dyDescent="0.2">
      <c r="A41" s="59"/>
      <c r="B41" s="59">
        <v>3</v>
      </c>
      <c r="C41" s="59" t="s">
        <v>168</v>
      </c>
      <c r="D41" s="59">
        <v>1</v>
      </c>
      <c r="E41" s="59">
        <v>2</v>
      </c>
      <c r="F41" s="59">
        <v>1</v>
      </c>
      <c r="G41" s="59">
        <v>1</v>
      </c>
      <c r="H41" s="59">
        <v>1</v>
      </c>
      <c r="I41" s="59">
        <v>0</v>
      </c>
      <c r="J41" s="59">
        <v>1</v>
      </c>
      <c r="K41" s="59">
        <v>1</v>
      </c>
      <c r="L41" s="59">
        <v>1</v>
      </c>
      <c r="M41" s="59">
        <f t="shared" si="25"/>
        <v>9</v>
      </c>
      <c r="N41" s="59" t="s">
        <v>168</v>
      </c>
      <c r="O41" s="59">
        <v>1</v>
      </c>
      <c r="P41" s="59">
        <v>1</v>
      </c>
      <c r="Q41" s="59">
        <v>3</v>
      </c>
      <c r="R41" s="59">
        <v>1</v>
      </c>
      <c r="S41" s="59">
        <v>1</v>
      </c>
      <c r="T41" s="59">
        <v>3</v>
      </c>
      <c r="U41" s="59">
        <v>1</v>
      </c>
      <c r="V41" s="59">
        <f t="shared" si="26"/>
        <v>11</v>
      </c>
      <c r="W41" s="11"/>
    </row>
    <row r="42" spans="1:46" x14ac:dyDescent="0.2">
      <c r="A42" s="59"/>
      <c r="B42" s="59">
        <v>4</v>
      </c>
      <c r="C42" s="59" t="s">
        <v>189</v>
      </c>
      <c r="D42" s="59">
        <v>3</v>
      </c>
      <c r="E42" s="59">
        <v>3</v>
      </c>
      <c r="F42" s="59">
        <v>3</v>
      </c>
      <c r="G42" s="59">
        <v>1</v>
      </c>
      <c r="H42" s="59">
        <v>3</v>
      </c>
      <c r="I42" s="59">
        <v>0</v>
      </c>
      <c r="J42" s="59">
        <v>0</v>
      </c>
      <c r="K42" s="59">
        <v>1</v>
      </c>
      <c r="L42" s="59">
        <v>1</v>
      </c>
      <c r="M42" s="59">
        <f t="shared" si="25"/>
        <v>15</v>
      </c>
      <c r="N42" s="59" t="s">
        <v>189</v>
      </c>
      <c r="O42" s="59">
        <v>0</v>
      </c>
      <c r="P42" s="59">
        <v>1</v>
      </c>
      <c r="Q42" s="59">
        <v>3</v>
      </c>
      <c r="R42" s="59">
        <v>1</v>
      </c>
      <c r="S42" s="59">
        <v>1</v>
      </c>
      <c r="T42" s="59">
        <v>4</v>
      </c>
      <c r="U42" s="59">
        <v>3</v>
      </c>
      <c r="V42" s="59">
        <f t="shared" si="26"/>
        <v>13</v>
      </c>
      <c r="W42" s="11"/>
    </row>
    <row r="43" spans="1:46" x14ac:dyDescent="0.2">
      <c r="A43" s="59"/>
      <c r="B43" s="59">
        <v>5</v>
      </c>
      <c r="C43" s="59" t="s">
        <v>52</v>
      </c>
      <c r="D43" s="59">
        <v>3</v>
      </c>
      <c r="E43" s="59">
        <v>1</v>
      </c>
      <c r="F43" s="59">
        <v>3</v>
      </c>
      <c r="G43" s="59">
        <v>1</v>
      </c>
      <c r="H43" s="59">
        <v>0</v>
      </c>
      <c r="I43" s="59">
        <v>0</v>
      </c>
      <c r="J43" s="59">
        <v>0</v>
      </c>
      <c r="K43" s="59">
        <v>1</v>
      </c>
      <c r="L43" s="59">
        <v>1</v>
      </c>
      <c r="M43" s="59">
        <f t="shared" si="25"/>
        <v>10</v>
      </c>
      <c r="N43" s="59" t="s">
        <v>52</v>
      </c>
      <c r="O43" s="59">
        <v>1</v>
      </c>
      <c r="P43" s="59">
        <v>1</v>
      </c>
      <c r="Q43" s="59">
        <v>1</v>
      </c>
      <c r="R43" s="59">
        <v>1</v>
      </c>
      <c r="S43" s="59">
        <v>1</v>
      </c>
      <c r="T43" s="59">
        <v>1</v>
      </c>
      <c r="U43" s="59">
        <v>1</v>
      </c>
      <c r="V43" s="59">
        <f t="shared" si="26"/>
        <v>7</v>
      </c>
      <c r="W43" s="11"/>
    </row>
    <row r="44" spans="1:46" x14ac:dyDescent="0.2">
      <c r="A44" s="59"/>
      <c r="B44" s="59">
        <v>6</v>
      </c>
      <c r="C44" s="59" t="s">
        <v>242</v>
      </c>
      <c r="D44" s="59">
        <v>1</v>
      </c>
      <c r="E44" s="59">
        <v>1</v>
      </c>
      <c r="F44" s="59">
        <v>1</v>
      </c>
      <c r="G44" s="59">
        <v>1</v>
      </c>
      <c r="H44" s="59">
        <v>1</v>
      </c>
      <c r="I44" s="59">
        <v>1</v>
      </c>
      <c r="J44" s="59">
        <v>1</v>
      </c>
      <c r="K44" s="59">
        <v>1</v>
      </c>
      <c r="L44" s="59">
        <v>1</v>
      </c>
      <c r="M44" s="59">
        <f t="shared" si="25"/>
        <v>9</v>
      </c>
      <c r="N44" s="59" t="s">
        <v>242</v>
      </c>
      <c r="O44" s="59">
        <v>1</v>
      </c>
      <c r="P44" s="59">
        <v>1</v>
      </c>
      <c r="Q44" s="59">
        <v>1</v>
      </c>
      <c r="R44" s="59">
        <v>1</v>
      </c>
      <c r="S44" s="59">
        <v>1</v>
      </c>
      <c r="T44" s="59">
        <v>1</v>
      </c>
      <c r="U44" s="59">
        <v>1</v>
      </c>
      <c r="V44" s="59">
        <f t="shared" si="26"/>
        <v>7</v>
      </c>
      <c r="W44" s="11"/>
    </row>
    <row r="45" spans="1:46" x14ac:dyDescent="0.2">
      <c r="A45" s="59"/>
      <c r="B45" s="59">
        <v>7</v>
      </c>
      <c r="C45" s="59" t="s">
        <v>54</v>
      </c>
      <c r="D45" s="59">
        <v>1</v>
      </c>
      <c r="E45" s="59">
        <v>3</v>
      </c>
      <c r="F45" s="59">
        <v>3</v>
      </c>
      <c r="G45" s="59">
        <v>1</v>
      </c>
      <c r="H45" s="59">
        <v>1</v>
      </c>
      <c r="I45" s="59">
        <v>0</v>
      </c>
      <c r="J45" s="59">
        <v>0</v>
      </c>
      <c r="K45" s="59">
        <v>1</v>
      </c>
      <c r="L45" s="59">
        <v>0</v>
      </c>
      <c r="M45" s="59">
        <f t="shared" si="25"/>
        <v>10</v>
      </c>
      <c r="N45" s="59" t="s">
        <v>54</v>
      </c>
      <c r="O45" s="59">
        <v>1</v>
      </c>
      <c r="P45" s="59">
        <v>0</v>
      </c>
      <c r="Q45" s="59">
        <v>1</v>
      </c>
      <c r="R45" s="59">
        <v>0</v>
      </c>
      <c r="S45" s="59">
        <v>0</v>
      </c>
      <c r="T45" s="59">
        <v>3</v>
      </c>
      <c r="U45" s="59">
        <v>1</v>
      </c>
      <c r="V45" s="59">
        <f t="shared" si="26"/>
        <v>6</v>
      </c>
      <c r="W45" s="11"/>
    </row>
    <row r="46" spans="1:46" x14ac:dyDescent="0.2">
      <c r="A46" s="59"/>
      <c r="B46" s="59">
        <v>8</v>
      </c>
      <c r="C46" s="59" t="s">
        <v>243</v>
      </c>
      <c r="D46" s="59">
        <v>3</v>
      </c>
      <c r="E46" s="59">
        <v>3</v>
      </c>
      <c r="F46" s="59">
        <v>4</v>
      </c>
      <c r="G46" s="59">
        <v>0</v>
      </c>
      <c r="H46" s="59">
        <v>0</v>
      </c>
      <c r="I46" s="59">
        <v>0</v>
      </c>
      <c r="J46" s="59">
        <v>0</v>
      </c>
      <c r="K46" s="59">
        <v>0</v>
      </c>
      <c r="L46" s="59">
        <v>0</v>
      </c>
      <c r="M46" s="59">
        <f t="shared" si="25"/>
        <v>10</v>
      </c>
      <c r="N46" s="59" t="s">
        <v>243</v>
      </c>
      <c r="O46" s="59">
        <v>1</v>
      </c>
      <c r="P46" s="59">
        <v>1</v>
      </c>
      <c r="Q46" s="59">
        <v>1</v>
      </c>
      <c r="R46" s="59">
        <v>1</v>
      </c>
      <c r="S46" s="59">
        <v>1</v>
      </c>
      <c r="T46" s="59">
        <v>3</v>
      </c>
      <c r="U46" s="59">
        <v>1</v>
      </c>
      <c r="V46" s="59">
        <f t="shared" si="26"/>
        <v>9</v>
      </c>
      <c r="W46" s="11"/>
    </row>
    <row r="47" spans="1:46" x14ac:dyDescent="0.2">
      <c r="A47" s="59"/>
      <c r="B47" s="59">
        <v>9</v>
      </c>
      <c r="C47" s="59" t="s">
        <v>62</v>
      </c>
      <c r="D47" s="59">
        <v>1</v>
      </c>
      <c r="E47" s="59">
        <v>1</v>
      </c>
      <c r="F47" s="59">
        <v>1</v>
      </c>
      <c r="G47" s="59">
        <v>1</v>
      </c>
      <c r="H47" s="59">
        <v>1</v>
      </c>
      <c r="I47" s="59">
        <v>1</v>
      </c>
      <c r="J47" s="59">
        <v>0</v>
      </c>
      <c r="K47" s="59">
        <v>3</v>
      </c>
      <c r="L47" s="59">
        <v>0</v>
      </c>
      <c r="M47" s="59">
        <f t="shared" si="25"/>
        <v>9</v>
      </c>
      <c r="N47" s="59" t="s">
        <v>62</v>
      </c>
      <c r="O47" s="59">
        <v>1</v>
      </c>
      <c r="P47" s="59">
        <v>0</v>
      </c>
      <c r="Q47" s="59">
        <v>1</v>
      </c>
      <c r="R47" s="59">
        <v>0</v>
      </c>
      <c r="S47" s="59">
        <v>0</v>
      </c>
      <c r="T47" s="59">
        <v>1</v>
      </c>
      <c r="U47" s="59">
        <v>1</v>
      </c>
      <c r="V47" s="59">
        <f t="shared" si="26"/>
        <v>4</v>
      </c>
      <c r="W47" s="11"/>
    </row>
    <row r="48" spans="1:46" x14ac:dyDescent="0.2">
      <c r="A48" s="59"/>
      <c r="B48" s="59"/>
      <c r="C48" s="59"/>
      <c r="D48" s="59"/>
      <c r="E48" s="59"/>
      <c r="F48" s="59"/>
      <c r="G48" s="59"/>
      <c r="H48" s="59"/>
      <c r="I48" s="59"/>
      <c r="J48" s="59"/>
      <c r="K48" s="59"/>
      <c r="L48" s="59"/>
      <c r="M48" s="59"/>
      <c r="N48" s="59"/>
      <c r="O48" s="59"/>
      <c r="P48" s="59"/>
      <c r="Q48" s="59"/>
      <c r="R48" s="59"/>
      <c r="S48" s="59"/>
      <c r="T48" s="59"/>
      <c r="U48" s="59"/>
      <c r="V48" s="59"/>
    </row>
    <row r="49" spans="1:46" x14ac:dyDescent="0.2">
      <c r="A49" s="59"/>
      <c r="B49" s="59"/>
      <c r="C49" s="59"/>
      <c r="D49" s="61">
        <f>AVERAGE(D39:D47)</f>
        <v>2.1111111111111112</v>
      </c>
      <c r="E49" s="61">
        <f t="shared" ref="E49:U49" si="27">AVERAGE(E39:E47)</f>
        <v>2.2222222222222223</v>
      </c>
      <c r="F49" s="61">
        <f t="shared" si="27"/>
        <v>2.4444444444444446</v>
      </c>
      <c r="G49" s="61">
        <f t="shared" si="27"/>
        <v>0.88888888888888884</v>
      </c>
      <c r="H49" s="61">
        <f t="shared" si="27"/>
        <v>1.2222222222222223</v>
      </c>
      <c r="I49" s="61">
        <f t="shared" si="27"/>
        <v>0.44444444444444442</v>
      </c>
      <c r="J49" s="61">
        <f t="shared" si="27"/>
        <v>0.33333333333333331</v>
      </c>
      <c r="K49" s="61">
        <f t="shared" si="27"/>
        <v>1.1111111111111112</v>
      </c>
      <c r="L49" s="61">
        <f t="shared" si="27"/>
        <v>0.55555555555555558</v>
      </c>
      <c r="M49" s="61">
        <f>AVERAGE(M39:M47)</f>
        <v>11.333333333333334</v>
      </c>
      <c r="N49" s="61"/>
      <c r="O49" s="61">
        <f t="shared" si="27"/>
        <v>0.88888888888888884</v>
      </c>
      <c r="P49" s="61">
        <f t="shared" si="27"/>
        <v>0.77777777777777779</v>
      </c>
      <c r="Q49" s="61">
        <f t="shared" si="27"/>
        <v>1.8888888888888888</v>
      </c>
      <c r="R49" s="61">
        <f t="shared" si="27"/>
        <v>0.77777777777777779</v>
      </c>
      <c r="S49" s="61">
        <f t="shared" si="27"/>
        <v>0.77777777777777779</v>
      </c>
      <c r="T49" s="61">
        <f t="shared" si="27"/>
        <v>2.4444444444444446</v>
      </c>
      <c r="U49" s="61">
        <f t="shared" si="27"/>
        <v>1.2222222222222223</v>
      </c>
      <c r="V49" s="61">
        <f>AVERAGE(V39:V47)</f>
        <v>8.7777777777777786</v>
      </c>
      <c r="W49" s="15"/>
    </row>
    <row r="50" spans="1:46" x14ac:dyDescent="0.2">
      <c r="O50" s="15"/>
      <c r="P50" s="15"/>
      <c r="Q50" s="15"/>
      <c r="R50" s="15"/>
      <c r="S50" s="15"/>
      <c r="T50" s="15"/>
      <c r="U50" s="15"/>
      <c r="V50" s="15"/>
      <c r="X50" s="14"/>
      <c r="Y50" s="14"/>
      <c r="AE50"/>
      <c r="AF50"/>
      <c r="AG50"/>
      <c r="AH50"/>
      <c r="AI50"/>
      <c r="AJ50"/>
      <c r="AK50"/>
      <c r="AL50"/>
      <c r="AM50"/>
      <c r="AN50"/>
      <c r="AO50"/>
      <c r="AP50"/>
      <c r="AQ50"/>
      <c r="AR50"/>
      <c r="AS50"/>
      <c r="AT50"/>
    </row>
    <row r="51" spans="1:46" x14ac:dyDescent="0.2">
      <c r="A51" t="s">
        <v>81</v>
      </c>
      <c r="D51" s="16">
        <f t="shared" ref="D51:L51" si="28">1-(D25/D13)</f>
        <v>0.27272727272727282</v>
      </c>
      <c r="E51" s="16">
        <f t="shared" si="28"/>
        <v>-0.11764705882352944</v>
      </c>
      <c r="F51" s="16">
        <f t="shared" si="28"/>
        <v>0.25</v>
      </c>
      <c r="G51" s="16">
        <f t="shared" si="28"/>
        <v>0.16666666666666663</v>
      </c>
      <c r="H51" s="16">
        <f t="shared" si="28"/>
        <v>0.70394736842105265</v>
      </c>
      <c r="I51" s="16">
        <f t="shared" si="28"/>
        <v>0.22222222222222221</v>
      </c>
      <c r="J51" s="16">
        <f t="shared" si="28"/>
        <v>0</v>
      </c>
      <c r="K51" s="16">
        <f t="shared" si="28"/>
        <v>0.20000000000000007</v>
      </c>
      <c r="L51" s="16">
        <f t="shared" si="28"/>
        <v>0.36363636363636365</v>
      </c>
      <c r="M51" s="71">
        <f>1-(M25/M13)</f>
        <v>0.25806451612903236</v>
      </c>
      <c r="N51" s="16"/>
      <c r="O51" s="16">
        <f t="shared" ref="O51:V51" si="29">1-(O25/O13)</f>
        <v>0.26666666666666661</v>
      </c>
      <c r="P51" s="16">
        <f t="shared" si="29"/>
        <v>0</v>
      </c>
      <c r="Q51" s="16">
        <f t="shared" si="29"/>
        <v>0</v>
      </c>
      <c r="R51" s="16">
        <f t="shared" si="29"/>
        <v>0.12499999999999989</v>
      </c>
      <c r="S51" s="16">
        <f t="shared" si="29"/>
        <v>0</v>
      </c>
      <c r="T51" s="16">
        <f t="shared" si="29"/>
        <v>-0.27777777777777768</v>
      </c>
      <c r="U51" s="16">
        <f t="shared" si="29"/>
        <v>0.30000000000000004</v>
      </c>
      <c r="V51" s="71">
        <f t="shared" si="29"/>
        <v>6.7415730337078816E-2</v>
      </c>
      <c r="X51" s="14"/>
      <c r="Y51" s="14"/>
      <c r="AE51"/>
      <c r="AF51"/>
      <c r="AG51"/>
      <c r="AH51"/>
      <c r="AI51"/>
      <c r="AJ51"/>
      <c r="AK51"/>
      <c r="AL51"/>
      <c r="AM51"/>
      <c r="AN51"/>
      <c r="AO51"/>
      <c r="AP51"/>
      <c r="AQ51"/>
      <c r="AR51"/>
      <c r="AS51"/>
      <c r="AT51"/>
    </row>
    <row r="52" spans="1:46" x14ac:dyDescent="0.2">
      <c r="D52" s="15">
        <f t="shared" ref="D52:M52" si="30">D25-D13</f>
        <v>-0.66666666666666696</v>
      </c>
      <c r="E52" s="15">
        <f t="shared" si="30"/>
        <v>0.22222222222222232</v>
      </c>
      <c r="F52" s="15">
        <f t="shared" si="30"/>
        <v>-0.33333333333333326</v>
      </c>
      <c r="G52" s="15">
        <f t="shared" si="30"/>
        <v>-0.2222222222222221</v>
      </c>
      <c r="H52" s="15">
        <f t="shared" si="30"/>
        <v>-1.4861111111111112</v>
      </c>
      <c r="I52" s="15">
        <f t="shared" si="30"/>
        <v>-0.22222222222222221</v>
      </c>
      <c r="J52" s="15">
        <f t="shared" si="30"/>
        <v>0</v>
      </c>
      <c r="K52" s="15">
        <f t="shared" si="30"/>
        <v>-0.33333333333333348</v>
      </c>
      <c r="L52" s="15">
        <f t="shared" si="30"/>
        <v>-0.44444444444444453</v>
      </c>
      <c r="M52" s="15">
        <f t="shared" si="30"/>
        <v>-3.5555555555555571</v>
      </c>
      <c r="N52" s="15"/>
      <c r="O52" s="15">
        <f t="shared" ref="O52:V52" si="31">O25-O13</f>
        <v>-0.44444444444444442</v>
      </c>
      <c r="P52" s="15">
        <f t="shared" si="31"/>
        <v>0</v>
      </c>
      <c r="Q52" s="15">
        <f t="shared" si="31"/>
        <v>0</v>
      </c>
      <c r="R52" s="15">
        <f t="shared" si="31"/>
        <v>-0.11111111111111105</v>
      </c>
      <c r="S52" s="15">
        <f t="shared" si="31"/>
        <v>0</v>
      </c>
      <c r="T52" s="15">
        <f t="shared" si="31"/>
        <v>0.55555555555555536</v>
      </c>
      <c r="U52" s="15">
        <f t="shared" si="31"/>
        <v>-0.66666666666666674</v>
      </c>
      <c r="V52" s="15">
        <f t="shared" si="31"/>
        <v>-0.66666666666666785</v>
      </c>
      <c r="X52" s="14"/>
      <c r="Y52" s="14"/>
      <c r="AE52"/>
      <c r="AF52"/>
      <c r="AG52"/>
      <c r="AH52"/>
      <c r="AI52"/>
      <c r="AJ52"/>
      <c r="AK52"/>
      <c r="AL52"/>
      <c r="AM52"/>
      <c r="AN52"/>
      <c r="AO52"/>
      <c r="AP52"/>
      <c r="AQ52"/>
      <c r="AR52"/>
      <c r="AS52"/>
      <c r="AT52"/>
    </row>
    <row r="53" spans="1:46" x14ac:dyDescent="0.2">
      <c r="X53" s="14"/>
      <c r="Y53" s="14"/>
      <c r="AE53"/>
      <c r="AF53"/>
      <c r="AG53"/>
      <c r="AH53"/>
      <c r="AI53"/>
      <c r="AJ53"/>
      <c r="AK53"/>
      <c r="AL53"/>
      <c r="AM53"/>
      <c r="AN53"/>
      <c r="AO53"/>
      <c r="AP53"/>
      <c r="AQ53"/>
      <c r="AR53"/>
      <c r="AS53"/>
      <c r="AT53"/>
    </row>
    <row r="54" spans="1:46" x14ac:dyDescent="0.2">
      <c r="A54" s="38" t="s">
        <v>82</v>
      </c>
      <c r="D54" s="16">
        <f t="shared" ref="D54:L54" si="32">1-(D37/D25)</f>
        <v>0.1875</v>
      </c>
      <c r="E54" s="16">
        <f t="shared" si="32"/>
        <v>-0.21052631578947367</v>
      </c>
      <c r="F54" s="16">
        <f t="shared" si="32"/>
        <v>-0.44444444444444442</v>
      </c>
      <c r="G54" s="16">
        <f t="shared" si="32"/>
        <v>-0.10000000000000009</v>
      </c>
      <c r="H54" s="16">
        <f t="shared" si="32"/>
        <v>-0.95555555555555571</v>
      </c>
      <c r="I54" s="16">
        <f t="shared" si="32"/>
        <v>0</v>
      </c>
      <c r="J54" s="16">
        <f t="shared" si="32"/>
        <v>0.2857142857142857</v>
      </c>
      <c r="K54" s="16">
        <f t="shared" si="32"/>
        <v>-8.3333333333333481E-2</v>
      </c>
      <c r="L54" s="16">
        <f t="shared" si="32"/>
        <v>0.5714285714285714</v>
      </c>
      <c r="M54" s="71">
        <f>1-(M37/M25)</f>
        <v>-7.6086956521739246E-2</v>
      </c>
      <c r="N54" s="16"/>
      <c r="O54" s="16">
        <f t="shared" ref="O54:V54" si="33">1-(O37/O25)</f>
        <v>9.0909090909090939E-2</v>
      </c>
      <c r="P54" s="16">
        <f t="shared" si="33"/>
        <v>0.12499999999999989</v>
      </c>
      <c r="Q54" s="16">
        <f t="shared" si="33"/>
        <v>-0.15384615384615397</v>
      </c>
      <c r="R54" s="16">
        <f t="shared" si="33"/>
        <v>-0.14285714285714279</v>
      </c>
      <c r="S54" s="16">
        <f t="shared" si="33"/>
        <v>0</v>
      </c>
      <c r="T54" s="16">
        <f t="shared" si="33"/>
        <v>0</v>
      </c>
      <c r="U54" s="16">
        <f t="shared" si="33"/>
        <v>7.1428571428571508E-2</v>
      </c>
      <c r="V54" s="71">
        <f t="shared" si="33"/>
        <v>0</v>
      </c>
    </row>
    <row r="55" spans="1:46" x14ac:dyDescent="0.2">
      <c r="D55" s="15">
        <f t="shared" ref="D55:M55" si="34">D37-D25</f>
        <v>-0.33333333333333326</v>
      </c>
      <c r="E55" s="15">
        <f t="shared" si="34"/>
        <v>0.4444444444444442</v>
      </c>
      <c r="F55" s="15">
        <f t="shared" si="34"/>
        <v>0.44444444444444442</v>
      </c>
      <c r="G55" s="15">
        <f t="shared" si="34"/>
        <v>0.11111111111111116</v>
      </c>
      <c r="H55" s="15">
        <f t="shared" si="34"/>
        <v>0.59722222222222232</v>
      </c>
      <c r="I55" s="15">
        <f t="shared" si="34"/>
        <v>0</v>
      </c>
      <c r="J55" s="15">
        <f t="shared" si="34"/>
        <v>-0.22222222222222221</v>
      </c>
      <c r="K55" s="15">
        <f t="shared" si="34"/>
        <v>0.11111111111111116</v>
      </c>
      <c r="L55" s="15">
        <f t="shared" si="34"/>
        <v>-0.44444444444444448</v>
      </c>
      <c r="M55" s="15">
        <f t="shared" si="34"/>
        <v>0.77777777777777857</v>
      </c>
      <c r="N55" s="15"/>
      <c r="O55" s="15">
        <f t="shared" ref="O55:V55" si="35">O37-O25</f>
        <v>-0.11111111111111116</v>
      </c>
      <c r="P55" s="15">
        <f t="shared" si="35"/>
        <v>-0.11111111111111105</v>
      </c>
      <c r="Q55" s="15">
        <f t="shared" si="35"/>
        <v>0.22222222222222232</v>
      </c>
      <c r="R55" s="15">
        <f t="shared" si="35"/>
        <v>0.11111111111111105</v>
      </c>
      <c r="S55" s="15">
        <f t="shared" si="35"/>
        <v>0</v>
      </c>
      <c r="T55" s="15">
        <f t="shared" si="35"/>
        <v>0</v>
      </c>
      <c r="U55" s="15">
        <f t="shared" si="35"/>
        <v>-0.11111111111111116</v>
      </c>
      <c r="V55" s="15">
        <f t="shared" si="35"/>
        <v>0</v>
      </c>
      <c r="W55" s="15"/>
    </row>
    <row r="57" spans="1:46" x14ac:dyDescent="0.2">
      <c r="A57" t="s">
        <v>513</v>
      </c>
      <c r="D57" s="16">
        <f>1-(D49/D37)</f>
        <v>-0.46153846153846168</v>
      </c>
      <c r="E57" s="16">
        <f t="shared" ref="E57:U57" si="36">1-(E49/E37)</f>
        <v>0.13043478260869557</v>
      </c>
      <c r="F57" s="16">
        <f t="shared" si="36"/>
        <v>-0.69230769230769251</v>
      </c>
      <c r="G57" s="16">
        <f t="shared" si="36"/>
        <v>0.27272727272727282</v>
      </c>
      <c r="H57" s="16">
        <f t="shared" si="36"/>
        <v>0</v>
      </c>
      <c r="I57" s="16">
        <f t="shared" si="36"/>
        <v>0.4285714285714286</v>
      </c>
      <c r="J57" s="16">
        <f t="shared" si="36"/>
        <v>0.4</v>
      </c>
      <c r="K57" s="16">
        <f t="shared" si="36"/>
        <v>0.23076923076923073</v>
      </c>
      <c r="L57" s="16">
        <f t="shared" si="36"/>
        <v>-0.66666666666666674</v>
      </c>
      <c r="M57" s="71">
        <f t="shared" si="36"/>
        <v>-3.0303030303030276E-2</v>
      </c>
      <c r="N57" s="16"/>
      <c r="O57" s="16">
        <f t="shared" si="36"/>
        <v>0.20000000000000007</v>
      </c>
      <c r="P57" s="16">
        <f t="shared" si="36"/>
        <v>0</v>
      </c>
      <c r="Q57" s="16">
        <f t="shared" si="36"/>
        <v>-0.1333333333333333</v>
      </c>
      <c r="R57" s="16">
        <f t="shared" si="36"/>
        <v>0.12499999999999989</v>
      </c>
      <c r="S57" s="16">
        <f t="shared" si="36"/>
        <v>0</v>
      </c>
      <c r="T57" s="16">
        <f t="shared" si="36"/>
        <v>4.3478260869565077E-2</v>
      </c>
      <c r="U57" s="16">
        <f t="shared" si="36"/>
        <v>0.15384615384615374</v>
      </c>
      <c r="V57" s="71">
        <f>1-(V49/V37)</f>
        <v>4.8192771084337171E-2</v>
      </c>
      <c r="W57" s="71"/>
    </row>
    <row r="58" spans="1:46" x14ac:dyDescent="0.2">
      <c r="D58" s="15">
        <f>D49-D37</f>
        <v>0.66666666666666674</v>
      </c>
      <c r="E58" s="15">
        <f t="shared" ref="E58:U58" si="37">E49-E37</f>
        <v>-0.33333333333333304</v>
      </c>
      <c r="F58" s="15">
        <f t="shared" si="37"/>
        <v>1.0000000000000002</v>
      </c>
      <c r="G58" s="15">
        <f t="shared" si="37"/>
        <v>-0.33333333333333348</v>
      </c>
      <c r="H58" s="15">
        <f t="shared" si="37"/>
        <v>0</v>
      </c>
      <c r="I58" s="15">
        <f t="shared" si="37"/>
        <v>-0.33333333333333337</v>
      </c>
      <c r="J58" s="15">
        <f t="shared" si="37"/>
        <v>-0.22222222222222227</v>
      </c>
      <c r="K58" s="15">
        <f t="shared" si="37"/>
        <v>-0.33333333333333326</v>
      </c>
      <c r="L58" s="15">
        <f t="shared" si="37"/>
        <v>0.22222222222222227</v>
      </c>
      <c r="M58" s="15">
        <f t="shared" si="37"/>
        <v>0.33333333333333393</v>
      </c>
      <c r="N58" s="15"/>
      <c r="O58" s="15">
        <f t="shared" si="37"/>
        <v>-0.22222222222222232</v>
      </c>
      <c r="P58" s="15">
        <f t="shared" si="37"/>
        <v>0</v>
      </c>
      <c r="Q58" s="15">
        <f t="shared" si="37"/>
        <v>0.2222222222222221</v>
      </c>
      <c r="R58" s="15">
        <f t="shared" si="37"/>
        <v>-0.11111111111111105</v>
      </c>
      <c r="S58" s="15">
        <f t="shared" si="37"/>
        <v>0</v>
      </c>
      <c r="T58" s="15">
        <f t="shared" si="37"/>
        <v>-0.11111111111111072</v>
      </c>
      <c r="U58" s="15">
        <f t="shared" si="37"/>
        <v>-0.2222222222222221</v>
      </c>
      <c r="V58" s="15">
        <f>V49-V37</f>
        <v>-0.44444444444444287</v>
      </c>
    </row>
    <row r="60" spans="1:46" x14ac:dyDescent="0.2">
      <c r="A60" t="s">
        <v>532</v>
      </c>
    </row>
    <row r="61" spans="1:46" x14ac:dyDescent="0.2">
      <c r="A61" t="s">
        <v>531</v>
      </c>
      <c r="M61" s="71">
        <f>1-(M49/M25)</f>
        <v>-0.10869565217391308</v>
      </c>
      <c r="V61" s="71">
        <f>1-(V49/V13)</f>
        <v>0.11235955056179769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F0CE0-39C0-B24D-BCBE-8FF61C16693E}">
  <dimension ref="A3:O61"/>
  <sheetViews>
    <sheetView workbookViewId="0">
      <selection activeCell="Q10" sqref="Q10"/>
    </sheetView>
  </sheetViews>
  <sheetFormatPr baseColWidth="10" defaultRowHeight="16" x14ac:dyDescent="0.2"/>
  <cols>
    <col min="1" max="1" width="17.5" bestFit="1" customWidth="1"/>
    <col min="2" max="2" width="15.6640625" bestFit="1" customWidth="1"/>
    <col min="3" max="3" width="20.6640625" bestFit="1" customWidth="1"/>
  </cols>
  <sheetData>
    <row r="3" spans="1:3" x14ac:dyDescent="0.2">
      <c r="B3" t="s">
        <v>93</v>
      </c>
      <c r="C3" t="s">
        <v>94</v>
      </c>
    </row>
    <row r="4" spans="1:3" x14ac:dyDescent="0.2">
      <c r="A4" s="26" t="s">
        <v>42</v>
      </c>
      <c r="B4">
        <v>13</v>
      </c>
      <c r="C4">
        <v>11</v>
      </c>
    </row>
    <row r="5" spans="1:3" x14ac:dyDescent="0.2">
      <c r="A5" s="26" t="s">
        <v>45</v>
      </c>
      <c r="B5">
        <v>17</v>
      </c>
      <c r="C5">
        <v>11</v>
      </c>
    </row>
    <row r="6" spans="1:3" x14ac:dyDescent="0.2">
      <c r="A6" s="26" t="s">
        <v>168</v>
      </c>
      <c r="B6">
        <v>9</v>
      </c>
      <c r="C6">
        <v>11</v>
      </c>
    </row>
    <row r="7" spans="1:3" x14ac:dyDescent="0.2">
      <c r="A7" s="63" t="s">
        <v>189</v>
      </c>
      <c r="B7">
        <v>15</v>
      </c>
      <c r="C7">
        <v>13</v>
      </c>
    </row>
    <row r="8" spans="1:3" x14ac:dyDescent="0.2">
      <c r="A8" s="4" t="s">
        <v>52</v>
      </c>
      <c r="B8">
        <v>10</v>
      </c>
      <c r="C8">
        <v>7</v>
      </c>
    </row>
    <row r="9" spans="1:3" x14ac:dyDescent="0.2">
      <c r="A9" s="4" t="s">
        <v>242</v>
      </c>
      <c r="B9">
        <v>9</v>
      </c>
      <c r="C9">
        <v>7</v>
      </c>
    </row>
    <row r="10" spans="1:3" x14ac:dyDescent="0.2">
      <c r="A10" t="s">
        <v>54</v>
      </c>
      <c r="B10">
        <v>10</v>
      </c>
      <c r="C10">
        <v>6</v>
      </c>
    </row>
    <row r="11" spans="1:3" x14ac:dyDescent="0.2">
      <c r="A11" s="4" t="s">
        <v>243</v>
      </c>
      <c r="B11">
        <v>10</v>
      </c>
      <c r="C11">
        <v>9</v>
      </c>
    </row>
    <row r="12" spans="1:3" x14ac:dyDescent="0.2">
      <c r="A12" s="4" t="s">
        <v>62</v>
      </c>
      <c r="B12">
        <v>9</v>
      </c>
      <c r="C12">
        <v>4</v>
      </c>
    </row>
    <row r="13" spans="1:3" x14ac:dyDescent="0.2">
      <c r="A13" s="26" t="s">
        <v>49</v>
      </c>
      <c r="B13">
        <v>15</v>
      </c>
      <c r="C13">
        <v>11</v>
      </c>
    </row>
    <row r="14" spans="1:3" x14ac:dyDescent="0.2">
      <c r="A14" s="26" t="s">
        <v>372</v>
      </c>
      <c r="B14">
        <v>12</v>
      </c>
      <c r="C14">
        <v>9</v>
      </c>
    </row>
    <row r="15" spans="1:3" x14ac:dyDescent="0.2">
      <c r="A15" s="4" t="s">
        <v>58</v>
      </c>
      <c r="B15">
        <v>12</v>
      </c>
      <c r="C15">
        <v>14</v>
      </c>
    </row>
    <row r="16" spans="1:3" x14ac:dyDescent="0.2">
      <c r="A16" s="4" t="s">
        <v>60</v>
      </c>
      <c r="B16">
        <v>14</v>
      </c>
      <c r="C16">
        <v>11</v>
      </c>
    </row>
    <row r="17" spans="1:15" x14ac:dyDescent="0.2">
      <c r="A17" t="s">
        <v>264</v>
      </c>
      <c r="B17">
        <v>8</v>
      </c>
      <c r="C17">
        <v>8</v>
      </c>
    </row>
    <row r="18" spans="1:15" x14ac:dyDescent="0.2">
      <c r="A18" t="s">
        <v>414</v>
      </c>
      <c r="B18">
        <v>11</v>
      </c>
      <c r="C18">
        <v>16</v>
      </c>
    </row>
    <row r="19" spans="1:15" x14ac:dyDescent="0.2">
      <c r="A19" t="s">
        <v>415</v>
      </c>
      <c r="B19">
        <v>11</v>
      </c>
      <c r="C19">
        <v>9</v>
      </c>
    </row>
    <row r="20" spans="1:15" x14ac:dyDescent="0.2">
      <c r="A20" s="26" t="s">
        <v>416</v>
      </c>
      <c r="B20" s="33">
        <v>13</v>
      </c>
      <c r="C20" s="33">
        <v>13</v>
      </c>
    </row>
    <row r="21" spans="1:15" x14ac:dyDescent="0.2">
      <c r="A21" s="26" t="s">
        <v>443</v>
      </c>
      <c r="B21" s="33">
        <v>13</v>
      </c>
      <c r="C21" s="33">
        <v>9</v>
      </c>
      <c r="O21">
        <f>45-9</f>
        <v>36</v>
      </c>
    </row>
    <row r="22" spans="1:15" x14ac:dyDescent="0.2">
      <c r="O22">
        <f>35-7</f>
        <v>28</v>
      </c>
    </row>
    <row r="26" spans="1:15" x14ac:dyDescent="0.2">
      <c r="A26" s="7"/>
    </row>
    <row r="27" spans="1:15" x14ac:dyDescent="0.2">
      <c r="A27" s="7"/>
    </row>
    <row r="28" spans="1:15" x14ac:dyDescent="0.2">
      <c r="A28" s="7"/>
    </row>
    <row r="29" spans="1:15" x14ac:dyDescent="0.2">
      <c r="A29" s="7"/>
    </row>
    <row r="30" spans="1:15" x14ac:dyDescent="0.2">
      <c r="A30" s="7"/>
    </row>
    <row r="31" spans="1:15" x14ac:dyDescent="0.2">
      <c r="A31" s="7"/>
    </row>
    <row r="32" spans="1:15" x14ac:dyDescent="0.2">
      <c r="A32" s="39"/>
      <c r="B32" s="40"/>
    </row>
    <row r="33" spans="1:2" x14ac:dyDescent="0.2">
      <c r="A33" s="7"/>
    </row>
    <row r="34" spans="1:2" x14ac:dyDescent="0.2">
      <c r="A34" s="7"/>
    </row>
    <row r="35" spans="1:2" x14ac:dyDescent="0.2">
      <c r="A35" s="7"/>
    </row>
    <row r="36" spans="1:2" x14ac:dyDescent="0.2">
      <c r="A36" s="7"/>
    </row>
    <row r="37" spans="1:2" x14ac:dyDescent="0.2">
      <c r="A37" s="7"/>
    </row>
    <row r="38" spans="1:2" x14ac:dyDescent="0.2">
      <c r="A38" s="7"/>
    </row>
    <row r="39" spans="1:2" x14ac:dyDescent="0.2">
      <c r="A39" s="7"/>
    </row>
    <row r="40" spans="1:2" x14ac:dyDescent="0.2">
      <c r="A40" s="7"/>
    </row>
    <row r="41" spans="1:2" x14ac:dyDescent="0.2">
      <c r="A41" s="39"/>
      <c r="B41" s="40"/>
    </row>
    <row r="42" spans="1:2" x14ac:dyDescent="0.2">
      <c r="A42" s="7"/>
    </row>
    <row r="43" spans="1:2" x14ac:dyDescent="0.2">
      <c r="A43" s="7"/>
    </row>
    <row r="44" spans="1:2" x14ac:dyDescent="0.2">
      <c r="A44" s="7"/>
    </row>
    <row r="45" spans="1:2" x14ac:dyDescent="0.2">
      <c r="A45" s="7"/>
    </row>
    <row r="46" spans="1:2" x14ac:dyDescent="0.2">
      <c r="A46" s="7"/>
    </row>
    <row r="47" spans="1:2" x14ac:dyDescent="0.2">
      <c r="A47" s="7"/>
    </row>
    <row r="48" spans="1:2" x14ac:dyDescent="0.2">
      <c r="A48" s="7"/>
    </row>
    <row r="49" spans="1:2" x14ac:dyDescent="0.2">
      <c r="A49" s="7"/>
    </row>
    <row r="50" spans="1:2" x14ac:dyDescent="0.2">
      <c r="A50" s="39"/>
      <c r="B50" s="40"/>
    </row>
    <row r="51" spans="1:2" x14ac:dyDescent="0.2">
      <c r="A51" s="7"/>
    </row>
    <row r="52" spans="1:2" x14ac:dyDescent="0.2">
      <c r="A52" s="7"/>
    </row>
    <row r="53" spans="1:2" x14ac:dyDescent="0.2">
      <c r="A53" s="7"/>
    </row>
    <row r="54" spans="1:2" x14ac:dyDescent="0.2">
      <c r="A54" s="7"/>
    </row>
    <row r="55" spans="1:2" x14ac:dyDescent="0.2">
      <c r="A55" s="7"/>
    </row>
    <row r="56" spans="1:2" x14ac:dyDescent="0.2">
      <c r="A56" s="7"/>
    </row>
    <row r="57" spans="1:2" x14ac:dyDescent="0.2">
      <c r="A57" s="7"/>
    </row>
    <row r="58" spans="1:2" x14ac:dyDescent="0.2">
      <c r="A58" s="7"/>
    </row>
    <row r="59" spans="1:2" x14ac:dyDescent="0.2">
      <c r="A59" s="39"/>
      <c r="B59" s="40"/>
    </row>
    <row r="60" spans="1:2" x14ac:dyDescent="0.2">
      <c r="A60" s="7"/>
    </row>
    <row r="61" spans="1:2" x14ac:dyDescent="0.2">
      <c r="A61" s="7"/>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70D174-C3A2-2D44-BC8E-CE88867FA1AC}">
  <dimension ref="B1:P83"/>
  <sheetViews>
    <sheetView zoomScaleNormal="100" workbookViewId="0">
      <selection activeCell="O106" sqref="O106"/>
    </sheetView>
  </sheetViews>
  <sheetFormatPr baseColWidth="10" defaultRowHeight="16" x14ac:dyDescent="0.2"/>
  <cols>
    <col min="2" max="2" width="27.6640625" bestFit="1" customWidth="1"/>
    <col min="3" max="3" width="15.6640625" bestFit="1" customWidth="1"/>
    <col min="4" max="4" width="20.6640625" bestFit="1" customWidth="1"/>
    <col min="6" max="6" width="15.83203125" bestFit="1" customWidth="1"/>
    <col min="7" max="7" width="15.6640625" bestFit="1" customWidth="1"/>
    <col min="8" max="8" width="20.6640625" bestFit="1" customWidth="1"/>
    <col min="10" max="10" width="17.5" bestFit="1" customWidth="1"/>
    <col min="11" max="11" width="15.6640625" bestFit="1" customWidth="1"/>
    <col min="12" max="12" width="20.6640625" bestFit="1" customWidth="1"/>
    <col min="14" max="14" width="15.83203125" bestFit="1" customWidth="1"/>
    <col min="15" max="15" width="15.6640625" bestFit="1" customWidth="1"/>
    <col min="16" max="16" width="20.6640625" bestFit="1" customWidth="1"/>
  </cols>
  <sheetData>
    <row r="1" spans="2:16" x14ac:dyDescent="0.2">
      <c r="B1" t="s">
        <v>67</v>
      </c>
      <c r="F1" t="s">
        <v>68</v>
      </c>
      <c r="J1" t="s">
        <v>80</v>
      </c>
      <c r="N1" t="s">
        <v>510</v>
      </c>
    </row>
    <row r="2" spans="2:16" x14ac:dyDescent="0.2">
      <c r="C2" t="s">
        <v>93</v>
      </c>
      <c r="D2" t="s">
        <v>94</v>
      </c>
      <c r="G2" t="s">
        <v>93</v>
      </c>
      <c r="H2" t="s">
        <v>94</v>
      </c>
      <c r="K2" t="s">
        <v>93</v>
      </c>
      <c r="L2" t="s">
        <v>94</v>
      </c>
      <c r="O2" t="s">
        <v>93</v>
      </c>
      <c r="P2" t="s">
        <v>94</v>
      </c>
    </row>
    <row r="3" spans="2:16" x14ac:dyDescent="0.2">
      <c r="B3" s="7" t="s">
        <v>69</v>
      </c>
      <c r="C3">
        <f>VLOOKUP('Figure 1'!B3,Comparison!$C$3:$M$11,11,FALSE)</f>
        <v>15</v>
      </c>
      <c r="D3">
        <f>VLOOKUP(B3,Comparison!$N$3:$V$11,9,FALSE)</f>
        <v>12</v>
      </c>
      <c r="F3" s="25" t="s">
        <v>69</v>
      </c>
      <c r="G3" t="s">
        <v>100</v>
      </c>
      <c r="H3">
        <f>VLOOKUP(F3,Comparison!$N$15:$V$23,9,FALSE)</f>
        <v>12</v>
      </c>
      <c r="J3" s="3" t="s">
        <v>42</v>
      </c>
      <c r="K3">
        <f>VLOOKUP(J3,Comparison!$C$27:$M$35,11,FALSE)</f>
        <v>9</v>
      </c>
      <c r="L3">
        <f>VLOOKUP(J3,Comparison!$N$27:$V$35,9,FALSE)</f>
        <v>9</v>
      </c>
      <c r="N3" t="s">
        <v>42</v>
      </c>
      <c r="O3">
        <v>13</v>
      </c>
      <c r="P3">
        <v>11</v>
      </c>
    </row>
    <row r="4" spans="2:16" x14ac:dyDescent="0.2">
      <c r="B4" s="26" t="s">
        <v>70</v>
      </c>
      <c r="C4">
        <f>VLOOKUP('Figure 1'!B4,Comparison!$C$3:$M$11,11,FALSE)</f>
        <v>7</v>
      </c>
      <c r="D4">
        <f>VLOOKUP(B4,Comparison!$N$3:$V$11,9,FALSE)</f>
        <v>11</v>
      </c>
      <c r="F4" s="25" t="s">
        <v>45</v>
      </c>
      <c r="G4">
        <f>VLOOKUP(F4,Comparison!$C$15:$M$23,11,FALSE)</f>
        <v>9</v>
      </c>
      <c r="H4">
        <f>VLOOKUP(F4,Comparison!$N$15:$V$23,9,FALSE)</f>
        <v>6</v>
      </c>
      <c r="J4" s="3" t="s">
        <v>45</v>
      </c>
      <c r="K4">
        <f>VLOOKUP(J4,Comparison!$C$27:$M$35,11,FALSE)</f>
        <v>11</v>
      </c>
      <c r="L4">
        <f>VLOOKUP(J4,Comparison!$N$27:$V$35,9,FALSE)</f>
        <v>7</v>
      </c>
      <c r="N4" t="s">
        <v>45</v>
      </c>
      <c r="O4">
        <v>17</v>
      </c>
      <c r="P4">
        <v>11</v>
      </c>
    </row>
    <row r="5" spans="2:16" x14ac:dyDescent="0.2">
      <c r="B5" s="26" t="s">
        <v>72</v>
      </c>
      <c r="C5">
        <f>VLOOKUP('Figure 1'!B5,Comparison!$C$3:$M$11,11,FALSE)</f>
        <v>14</v>
      </c>
      <c r="D5">
        <f>VLOOKUP(B5,Comparison!$N$3:$V$11,9,FALSE)</f>
        <v>11</v>
      </c>
      <c r="F5" t="s">
        <v>73</v>
      </c>
      <c r="G5">
        <f>VLOOKUP(F5,Comparison!$C$15:$M$23,11,FALSE)</f>
        <v>13</v>
      </c>
      <c r="H5">
        <f>VLOOKUP(F5,Comparison!$N$15:$V$23,9,FALSE)</f>
        <v>11</v>
      </c>
      <c r="J5" s="3" t="s">
        <v>47</v>
      </c>
      <c r="K5">
        <f>VLOOKUP(J5,Comparison!$C$27:$M$35,11,FALSE)</f>
        <v>15</v>
      </c>
      <c r="L5">
        <f>VLOOKUP(J5,Comparison!$N$27:$V$35,9,FALSE)</f>
        <v>11</v>
      </c>
      <c r="N5" t="s">
        <v>168</v>
      </c>
      <c r="O5">
        <v>9</v>
      </c>
      <c r="P5">
        <v>11</v>
      </c>
    </row>
    <row r="6" spans="2:16" x14ac:dyDescent="0.2">
      <c r="B6" s="26" t="s">
        <v>74</v>
      </c>
      <c r="C6">
        <f>VLOOKUP('Figure 1'!B6,Comparison!$C$3:$M$11,11,FALSE)</f>
        <v>23</v>
      </c>
      <c r="D6">
        <f>VLOOKUP(B6,Comparison!$N$3:$V$11,9,FALSE)</f>
        <v>9</v>
      </c>
      <c r="F6" s="26" t="s">
        <v>75</v>
      </c>
      <c r="G6">
        <f>VLOOKUP(F6,Comparison!$C$15:$M$23,11,FALSE)</f>
        <v>11</v>
      </c>
      <c r="H6">
        <f>VLOOKUP(F6,Comparison!$N$15:$V$23,9,FALSE)</f>
        <v>11</v>
      </c>
      <c r="J6" s="5" t="s">
        <v>51</v>
      </c>
      <c r="K6">
        <f>VLOOKUP(J6,Comparison!$C$27:$M$35,11,FALSE)</f>
        <v>7</v>
      </c>
      <c r="L6">
        <f>VLOOKUP(J6,Comparison!$N$27:$V$35,9,FALSE)</f>
        <v>11</v>
      </c>
      <c r="N6" t="s">
        <v>189</v>
      </c>
      <c r="O6">
        <v>15</v>
      </c>
      <c r="P6">
        <v>13</v>
      </c>
    </row>
    <row r="7" spans="2:16" x14ac:dyDescent="0.2">
      <c r="B7" s="26" t="s">
        <v>76</v>
      </c>
      <c r="C7">
        <f>VLOOKUP('Figure 1'!B7,Comparison!$C$3:$M$11,11,FALSE)</f>
        <v>17</v>
      </c>
      <c r="D7">
        <f>VLOOKUP(B7,Comparison!$N$3:$V$11,9,FALSE)</f>
        <v>5</v>
      </c>
      <c r="F7" t="s">
        <v>76</v>
      </c>
      <c r="G7">
        <f>VLOOKUP(F7,Comparison!$C$15:$M$23,11,FALSE)</f>
        <v>2</v>
      </c>
      <c r="H7">
        <f>VLOOKUP(F7,Comparison!$N$15:$V$23,9,FALSE)</f>
        <v>6</v>
      </c>
      <c r="J7" s="4" t="s">
        <v>52</v>
      </c>
      <c r="K7">
        <f>VLOOKUP(J7,Comparison!$C$27:$M$35,11,FALSE)</f>
        <v>11</v>
      </c>
      <c r="L7">
        <f>VLOOKUP(J7,Comparison!$N$27:$V$35,9,FALSE)</f>
        <v>9</v>
      </c>
      <c r="N7" t="s">
        <v>52</v>
      </c>
      <c r="O7">
        <v>10</v>
      </c>
      <c r="P7">
        <v>7</v>
      </c>
    </row>
    <row r="8" spans="2:16" x14ac:dyDescent="0.2">
      <c r="B8" s="26" t="s">
        <v>77</v>
      </c>
      <c r="C8">
        <f>VLOOKUP('Figure 1'!B8,Comparison!$C$3:$M$11,11,FALSE)</f>
        <v>18</v>
      </c>
      <c r="D8">
        <f>VLOOKUP(B8,Comparison!$N$3:$V$11,9,FALSE)</f>
        <v>14</v>
      </c>
      <c r="F8" s="26" t="s">
        <v>77</v>
      </c>
      <c r="G8">
        <f>VLOOKUP(F8,Comparison!$C$15:$M$23,11,FALSE)</f>
        <v>13</v>
      </c>
      <c r="H8">
        <f>VLOOKUP(F8,Comparison!$N$15:$V$23,9,FALSE)</f>
        <v>9</v>
      </c>
      <c r="J8" s="4" t="s">
        <v>53</v>
      </c>
      <c r="K8">
        <f>VLOOKUP(J8,Comparison!$C$27:$M$35,11,FALSE)</f>
        <v>7</v>
      </c>
      <c r="L8">
        <f>VLOOKUP(J8,Comparison!$N$27:$V$35,9,FALSE)</f>
        <v>4</v>
      </c>
      <c r="N8" t="s">
        <v>242</v>
      </c>
      <c r="O8">
        <v>9</v>
      </c>
      <c r="P8">
        <v>7</v>
      </c>
    </row>
    <row r="9" spans="2:16" x14ac:dyDescent="0.2">
      <c r="B9" s="26" t="s">
        <v>54</v>
      </c>
      <c r="C9">
        <f>VLOOKUP('Figure 1'!B9,Comparison!$C$3:$M$11,11,FALSE)</f>
        <v>10</v>
      </c>
      <c r="D9">
        <f>VLOOKUP(B9,Comparison!$N$3:$V$11,9,FALSE)</f>
        <v>10</v>
      </c>
      <c r="F9" t="s">
        <v>54</v>
      </c>
      <c r="G9">
        <f>VLOOKUP(F9,Comparison!$C$15:$M$23,11,FALSE)</f>
        <v>14</v>
      </c>
      <c r="H9">
        <f>VLOOKUP(F9,Comparison!$N$15:$V$23,9,FALSE)</f>
        <v>10</v>
      </c>
      <c r="J9" s="4" t="s">
        <v>54</v>
      </c>
      <c r="K9">
        <f>VLOOKUP(J9,Comparison!$C$27:$M$35,11,FALSE)</f>
        <v>18</v>
      </c>
      <c r="L9">
        <f>VLOOKUP(J9,Comparison!$N$27:$V$35,9,FALSE)</f>
        <v>15</v>
      </c>
      <c r="N9" t="s">
        <v>54</v>
      </c>
      <c r="O9">
        <v>10</v>
      </c>
      <c r="P9">
        <v>6</v>
      </c>
    </row>
    <row r="10" spans="2:16" x14ac:dyDescent="0.2">
      <c r="B10" s="26" t="s">
        <v>78</v>
      </c>
      <c r="C10">
        <f>VLOOKUP('Figure 1'!B10,Comparison!$C$3:$M$11,11,FALSE)</f>
        <v>12</v>
      </c>
      <c r="D10">
        <f>VLOOKUP(B10,Comparison!$N$3:$V$11,9,FALSE)</f>
        <v>8</v>
      </c>
      <c r="F10" t="s">
        <v>78</v>
      </c>
      <c r="G10">
        <f>VLOOKUP(F10,Comparison!$C$15:$M$23,11,FALSE)</f>
        <v>9</v>
      </c>
      <c r="H10">
        <f>VLOOKUP(F10,Comparison!$N$15:$V$23,9,FALSE)</f>
        <v>9</v>
      </c>
      <c r="J10" s="4" t="s">
        <v>56</v>
      </c>
      <c r="K10">
        <f>VLOOKUP(J10,Comparison!$C$27:$M$35,11,FALSE)</f>
        <v>12</v>
      </c>
      <c r="L10">
        <f>VLOOKUP(J10,Comparison!$N$27:$V$35,9,FALSE)</f>
        <v>8</v>
      </c>
      <c r="N10" t="s">
        <v>243</v>
      </c>
      <c r="O10">
        <v>10</v>
      </c>
      <c r="P10">
        <v>9</v>
      </c>
    </row>
    <row r="11" spans="2:16" x14ac:dyDescent="0.2">
      <c r="B11" s="7" t="s">
        <v>62</v>
      </c>
      <c r="C11">
        <f>VLOOKUP('Figure 1'!B11,Comparison!$C$3:$M$11,11,FALSE)</f>
        <v>8</v>
      </c>
      <c r="D11">
        <f>VLOOKUP(B11,Comparison!$N$3:$V$11,9,FALSE)</f>
        <v>9</v>
      </c>
      <c r="F11" t="s">
        <v>62</v>
      </c>
      <c r="G11">
        <f>VLOOKUP(F11,Comparison!$C$15:$M$23,11,FALSE)</f>
        <v>11</v>
      </c>
      <c r="H11">
        <f>VLOOKUP(F11,Comparison!$N$15:$V$23,9,FALSE)</f>
        <v>9</v>
      </c>
      <c r="J11" s="4" t="s">
        <v>62</v>
      </c>
      <c r="K11">
        <f>VLOOKUP(J11,Comparison!$C$27:$M$35,11,FALSE)</f>
        <v>9</v>
      </c>
      <c r="L11">
        <f>VLOOKUP(J11,Comparison!$N$27:$V$35,9,FALSE)</f>
        <v>9</v>
      </c>
      <c r="N11" t="s">
        <v>62</v>
      </c>
      <c r="O11">
        <v>9</v>
      </c>
      <c r="P11">
        <v>4</v>
      </c>
    </row>
    <row r="17" spans="2:4" x14ac:dyDescent="0.2">
      <c r="C17" t="s">
        <v>93</v>
      </c>
      <c r="D17" t="s">
        <v>94</v>
      </c>
    </row>
    <row r="18" spans="2:4" x14ac:dyDescent="0.2">
      <c r="B18" s="27" t="s">
        <v>103</v>
      </c>
      <c r="C18" s="41">
        <f>C4</f>
        <v>7</v>
      </c>
      <c r="D18" s="41">
        <f>D4</f>
        <v>11</v>
      </c>
    </row>
    <row r="19" spans="2:4" x14ac:dyDescent="0.2">
      <c r="B19" s="42" t="s">
        <v>101</v>
      </c>
      <c r="C19" s="37">
        <f>G4</f>
        <v>9</v>
      </c>
      <c r="D19" s="37">
        <f>H4</f>
        <v>6</v>
      </c>
    </row>
    <row r="20" spans="2:4" x14ac:dyDescent="0.2">
      <c r="B20" s="45" t="s">
        <v>102</v>
      </c>
      <c r="C20" s="46">
        <f>K4</f>
        <v>11</v>
      </c>
      <c r="D20" s="46">
        <f>L4</f>
        <v>7</v>
      </c>
    </row>
    <row r="21" spans="2:4" x14ac:dyDescent="0.2">
      <c r="B21" s="56" t="s">
        <v>517</v>
      </c>
      <c r="C21" s="59">
        <f>O4</f>
        <v>17</v>
      </c>
      <c r="D21" s="59">
        <f>P4</f>
        <v>11</v>
      </c>
    </row>
    <row r="22" spans="2:4" x14ac:dyDescent="0.2">
      <c r="B22" s="27" t="s">
        <v>104</v>
      </c>
      <c r="C22" s="27">
        <f>C5</f>
        <v>14</v>
      </c>
      <c r="D22" s="27">
        <f>D5</f>
        <v>11</v>
      </c>
    </row>
    <row r="23" spans="2:4" x14ac:dyDescent="0.2">
      <c r="B23" s="37" t="s">
        <v>106</v>
      </c>
      <c r="C23" s="37">
        <f>G5</f>
        <v>13</v>
      </c>
      <c r="D23" s="37">
        <f>H5</f>
        <v>11</v>
      </c>
    </row>
    <row r="24" spans="2:4" x14ac:dyDescent="0.2">
      <c r="B24" s="45" t="s">
        <v>107</v>
      </c>
      <c r="C24" s="46">
        <f>K5</f>
        <v>15</v>
      </c>
      <c r="D24" s="46">
        <f>L5</f>
        <v>11</v>
      </c>
    </row>
    <row r="25" spans="2:4" x14ac:dyDescent="0.2">
      <c r="B25" s="56" t="s">
        <v>518</v>
      </c>
      <c r="C25" s="59">
        <f>O5</f>
        <v>9</v>
      </c>
      <c r="D25" s="59">
        <f>P5</f>
        <v>11</v>
      </c>
    </row>
    <row r="26" spans="2:4" x14ac:dyDescent="0.2">
      <c r="B26" s="30" t="s">
        <v>115</v>
      </c>
      <c r="C26" s="27">
        <f>C10</f>
        <v>12</v>
      </c>
      <c r="D26" s="27">
        <f>D10</f>
        <v>8</v>
      </c>
    </row>
    <row r="27" spans="2:4" x14ac:dyDescent="0.2">
      <c r="B27" s="43" t="s">
        <v>118</v>
      </c>
      <c r="C27" s="37">
        <f>G10</f>
        <v>9</v>
      </c>
      <c r="D27" s="37">
        <f>H10</f>
        <v>9</v>
      </c>
    </row>
    <row r="28" spans="2:4" x14ac:dyDescent="0.2">
      <c r="B28" s="47" t="s">
        <v>123</v>
      </c>
      <c r="C28" s="46">
        <f>K10</f>
        <v>12</v>
      </c>
      <c r="D28" s="46">
        <f>L10</f>
        <v>8</v>
      </c>
    </row>
    <row r="29" spans="2:4" x14ac:dyDescent="0.2">
      <c r="B29" s="58" t="s">
        <v>519</v>
      </c>
      <c r="C29" s="59">
        <f>O10</f>
        <v>10</v>
      </c>
      <c r="D29" s="59">
        <f>P10</f>
        <v>9</v>
      </c>
    </row>
    <row r="30" spans="2:4" x14ac:dyDescent="0.2">
      <c r="B30" s="27" t="s">
        <v>112</v>
      </c>
      <c r="C30" s="27">
        <f>C7</f>
        <v>17</v>
      </c>
      <c r="D30" s="27">
        <f>D7</f>
        <v>5</v>
      </c>
    </row>
    <row r="31" spans="2:4" x14ac:dyDescent="0.2">
      <c r="B31" s="37" t="s">
        <v>111</v>
      </c>
      <c r="C31" s="37">
        <f>G7</f>
        <v>2</v>
      </c>
      <c r="D31" s="37">
        <f>H7</f>
        <v>6</v>
      </c>
    </row>
    <row r="32" spans="2:4" x14ac:dyDescent="0.2">
      <c r="B32" s="46" t="s">
        <v>110</v>
      </c>
      <c r="C32" s="46">
        <f>K7</f>
        <v>11</v>
      </c>
      <c r="D32" s="46">
        <f>L7</f>
        <v>9</v>
      </c>
    </row>
    <row r="33" spans="2:4" x14ac:dyDescent="0.2">
      <c r="B33" s="59" t="s">
        <v>524</v>
      </c>
      <c r="C33" s="59">
        <f>O7</f>
        <v>10</v>
      </c>
      <c r="D33" s="59">
        <f>P7</f>
        <v>7</v>
      </c>
    </row>
    <row r="67" spans="2:4" x14ac:dyDescent="0.2">
      <c r="C67" t="s">
        <v>93</v>
      </c>
      <c r="D67" t="s">
        <v>94</v>
      </c>
    </row>
    <row r="68" spans="2:4" x14ac:dyDescent="0.2">
      <c r="B68" s="30" t="s">
        <v>113</v>
      </c>
      <c r="C68" s="27">
        <f>C8</f>
        <v>18</v>
      </c>
      <c r="D68" s="27">
        <f>D8</f>
        <v>14</v>
      </c>
    </row>
    <row r="69" spans="2:4" x14ac:dyDescent="0.2">
      <c r="B69" s="43" t="s">
        <v>120</v>
      </c>
      <c r="C69" s="37">
        <f>G8</f>
        <v>13</v>
      </c>
      <c r="D69" s="37">
        <f>H8</f>
        <v>9</v>
      </c>
    </row>
    <row r="70" spans="2:4" x14ac:dyDescent="0.2">
      <c r="B70" s="47" t="s">
        <v>121</v>
      </c>
      <c r="C70" s="46">
        <f>K8</f>
        <v>7</v>
      </c>
      <c r="D70" s="46">
        <f>L8</f>
        <v>4</v>
      </c>
    </row>
    <row r="71" spans="2:4" x14ac:dyDescent="0.2">
      <c r="B71" s="58" t="s">
        <v>520</v>
      </c>
      <c r="C71" s="59">
        <f>O8</f>
        <v>9</v>
      </c>
      <c r="D71" s="59">
        <f>P8</f>
        <v>7</v>
      </c>
    </row>
    <row r="72" spans="2:4" x14ac:dyDescent="0.2">
      <c r="B72" s="30" t="s">
        <v>114</v>
      </c>
      <c r="C72" s="27">
        <f>C9</f>
        <v>10</v>
      </c>
      <c r="D72" s="27">
        <f>D9</f>
        <v>10</v>
      </c>
    </row>
    <row r="73" spans="2:4" x14ac:dyDescent="0.2">
      <c r="B73" s="43" t="s">
        <v>117</v>
      </c>
      <c r="C73" s="37">
        <f>G9</f>
        <v>14</v>
      </c>
      <c r="D73" s="37">
        <f>H9</f>
        <v>10</v>
      </c>
    </row>
    <row r="74" spans="2:4" x14ac:dyDescent="0.2">
      <c r="B74" s="48" t="s">
        <v>122</v>
      </c>
      <c r="C74" s="46">
        <f>K9</f>
        <v>18</v>
      </c>
      <c r="D74" s="46">
        <f>L9</f>
        <v>15</v>
      </c>
    </row>
    <row r="75" spans="2:4" x14ac:dyDescent="0.2">
      <c r="B75" s="60" t="s">
        <v>521</v>
      </c>
      <c r="C75" s="59">
        <f>O9</f>
        <v>10</v>
      </c>
      <c r="D75" s="59">
        <f>P9</f>
        <v>6</v>
      </c>
    </row>
    <row r="76" spans="2:4" x14ac:dyDescent="0.2">
      <c r="B76" s="30" t="s">
        <v>105</v>
      </c>
      <c r="C76" s="27">
        <f>C6</f>
        <v>23</v>
      </c>
      <c r="D76" s="27">
        <f>D6</f>
        <v>9</v>
      </c>
    </row>
    <row r="77" spans="2:4" x14ac:dyDescent="0.2">
      <c r="B77" s="43" t="s">
        <v>108</v>
      </c>
      <c r="C77" s="37">
        <f>G6</f>
        <v>11</v>
      </c>
      <c r="D77" s="37">
        <f>H6</f>
        <v>11</v>
      </c>
    </row>
    <row r="78" spans="2:4" x14ac:dyDescent="0.2">
      <c r="B78" s="49" t="s">
        <v>109</v>
      </c>
      <c r="C78" s="46">
        <f>K6</f>
        <v>7</v>
      </c>
      <c r="D78" s="46">
        <f>L6</f>
        <v>11</v>
      </c>
    </row>
    <row r="79" spans="2:4" x14ac:dyDescent="0.2">
      <c r="B79" s="57" t="s">
        <v>522</v>
      </c>
      <c r="C79" s="59">
        <f>O6</f>
        <v>15</v>
      </c>
      <c r="D79" s="59">
        <f>P6</f>
        <v>13</v>
      </c>
    </row>
    <row r="80" spans="2:4" x14ac:dyDescent="0.2">
      <c r="B80" s="28" t="s">
        <v>116</v>
      </c>
      <c r="C80" s="27">
        <f>C11</f>
        <v>8</v>
      </c>
      <c r="D80" s="27">
        <f>D11</f>
        <v>9</v>
      </c>
    </row>
    <row r="81" spans="2:4" x14ac:dyDescent="0.2">
      <c r="B81" s="44" t="s">
        <v>119</v>
      </c>
      <c r="C81" s="37">
        <f>G11</f>
        <v>11</v>
      </c>
      <c r="D81" s="37">
        <f>H11</f>
        <v>9</v>
      </c>
    </row>
    <row r="82" spans="2:4" x14ac:dyDescent="0.2">
      <c r="B82" s="50" t="s">
        <v>124</v>
      </c>
      <c r="C82" s="46">
        <f>K11</f>
        <v>9</v>
      </c>
      <c r="D82" s="46">
        <f>L11</f>
        <v>9</v>
      </c>
    </row>
    <row r="83" spans="2:4" x14ac:dyDescent="0.2">
      <c r="B83" s="64" t="s">
        <v>523</v>
      </c>
      <c r="C83" s="59">
        <f>O11</f>
        <v>9</v>
      </c>
      <c r="D83" s="59">
        <f>P11</f>
        <v>4</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201D7-6CA1-9446-9602-1AFB090CA62A}">
  <dimension ref="A1:AE14"/>
  <sheetViews>
    <sheetView workbookViewId="0">
      <selection activeCell="J57" sqref="J57"/>
    </sheetView>
  </sheetViews>
  <sheetFormatPr baseColWidth="10" defaultRowHeight="16" x14ac:dyDescent="0.2"/>
  <cols>
    <col min="2" max="2" width="24" bestFit="1" customWidth="1"/>
    <col min="5" max="5" width="30.1640625" bestFit="1" customWidth="1"/>
    <col min="18" max="18" width="26.83203125" bestFit="1" customWidth="1"/>
    <col min="23" max="23" width="39" bestFit="1" customWidth="1"/>
  </cols>
  <sheetData>
    <row r="1" spans="1:31" x14ac:dyDescent="0.2">
      <c r="C1" t="s">
        <v>93</v>
      </c>
      <c r="S1" t="s">
        <v>94</v>
      </c>
    </row>
    <row r="2" spans="1:31" x14ac:dyDescent="0.2">
      <c r="A2" s="66">
        <v>45992</v>
      </c>
      <c r="B2" s="5" t="s">
        <v>95</v>
      </c>
      <c r="C2">
        <v>7</v>
      </c>
      <c r="D2" s="25">
        <v>1</v>
      </c>
      <c r="N2" s="4"/>
      <c r="Q2" s="66">
        <v>45992</v>
      </c>
      <c r="R2" t="s">
        <v>53</v>
      </c>
      <c r="S2">
        <v>4</v>
      </c>
      <c r="T2">
        <v>1</v>
      </c>
    </row>
    <row r="3" spans="1:31" x14ac:dyDescent="0.2">
      <c r="B3" t="s">
        <v>96</v>
      </c>
      <c r="C3">
        <v>9</v>
      </c>
      <c r="D3" s="25">
        <v>1</v>
      </c>
      <c r="N3" s="3"/>
      <c r="R3" t="s">
        <v>45</v>
      </c>
      <c r="S3">
        <v>7</v>
      </c>
      <c r="T3">
        <v>1</v>
      </c>
    </row>
    <row r="4" spans="1:31" x14ac:dyDescent="0.2">
      <c r="B4" t="s">
        <v>97</v>
      </c>
      <c r="C4">
        <v>11</v>
      </c>
      <c r="D4" s="25">
        <v>1</v>
      </c>
      <c r="N4" s="4"/>
      <c r="R4" t="s">
        <v>56</v>
      </c>
      <c r="S4">
        <v>8</v>
      </c>
      <c r="T4">
        <v>1</v>
      </c>
    </row>
    <row r="5" spans="1:31" ht="17" x14ac:dyDescent="0.2">
      <c r="B5" t="s">
        <v>56</v>
      </c>
      <c r="C5">
        <v>12</v>
      </c>
      <c r="D5" s="25">
        <v>1</v>
      </c>
      <c r="N5" s="3"/>
      <c r="R5" s="67" t="s">
        <v>98</v>
      </c>
      <c r="S5">
        <v>9</v>
      </c>
      <c r="T5">
        <v>1</v>
      </c>
    </row>
    <row r="6" spans="1:31" ht="17" x14ac:dyDescent="0.2">
      <c r="B6" t="s">
        <v>47</v>
      </c>
      <c r="C6">
        <v>15</v>
      </c>
      <c r="D6" s="25">
        <v>1</v>
      </c>
      <c r="N6" s="4"/>
      <c r="R6" s="67" t="s">
        <v>99</v>
      </c>
      <c r="S6">
        <v>11</v>
      </c>
      <c r="T6">
        <v>1</v>
      </c>
    </row>
    <row r="7" spans="1:31" x14ac:dyDescent="0.2">
      <c r="B7" t="s">
        <v>54</v>
      </c>
      <c r="C7">
        <v>18</v>
      </c>
      <c r="D7" s="25">
        <v>1</v>
      </c>
      <c r="M7" s="68"/>
      <c r="N7" s="4"/>
      <c r="R7" t="s">
        <v>54</v>
      </c>
      <c r="S7">
        <v>15</v>
      </c>
      <c r="T7">
        <v>1</v>
      </c>
      <c r="W7" s="7"/>
      <c r="X7" s="38"/>
      <c r="AB7" s="68"/>
      <c r="AC7" s="68"/>
      <c r="AD7" s="68"/>
    </row>
    <row r="8" spans="1:31" x14ac:dyDescent="0.2">
      <c r="D8" s="25"/>
      <c r="N8" s="3"/>
    </row>
    <row r="9" spans="1:31" x14ac:dyDescent="0.2">
      <c r="A9" s="66">
        <v>46199</v>
      </c>
      <c r="B9" t="s">
        <v>527</v>
      </c>
      <c r="C9">
        <v>9</v>
      </c>
      <c r="D9" s="25">
        <v>-1</v>
      </c>
      <c r="L9" s="69"/>
      <c r="N9" s="5"/>
      <c r="Q9" s="66">
        <v>46199</v>
      </c>
      <c r="R9" t="s">
        <v>62</v>
      </c>
      <c r="S9">
        <v>4</v>
      </c>
      <c r="T9">
        <v>-1</v>
      </c>
      <c r="AC9" s="69"/>
      <c r="AE9" s="70"/>
    </row>
    <row r="10" spans="1:31" x14ac:dyDescent="0.2">
      <c r="B10" t="s">
        <v>528</v>
      </c>
      <c r="C10">
        <v>10</v>
      </c>
      <c r="D10" s="25">
        <v>-1</v>
      </c>
      <c r="N10" s="4"/>
      <c r="R10" t="s">
        <v>54</v>
      </c>
      <c r="S10">
        <v>6</v>
      </c>
      <c r="T10">
        <v>-1</v>
      </c>
    </row>
    <row r="11" spans="1:31" x14ac:dyDescent="0.2">
      <c r="B11" t="s">
        <v>42</v>
      </c>
      <c r="C11">
        <v>13</v>
      </c>
      <c r="D11" s="25">
        <v>-1</v>
      </c>
      <c r="R11" t="s">
        <v>529</v>
      </c>
      <c r="S11">
        <v>7</v>
      </c>
      <c r="T11">
        <v>-1</v>
      </c>
    </row>
    <row r="12" spans="1:31" x14ac:dyDescent="0.2">
      <c r="B12" t="s">
        <v>189</v>
      </c>
      <c r="C12">
        <v>15</v>
      </c>
      <c r="D12" s="25">
        <v>-1</v>
      </c>
      <c r="R12" t="s">
        <v>243</v>
      </c>
      <c r="S12">
        <v>9</v>
      </c>
      <c r="T12">
        <v>-1</v>
      </c>
    </row>
    <row r="13" spans="1:31" x14ac:dyDescent="0.2">
      <c r="B13" t="s">
        <v>45</v>
      </c>
      <c r="C13">
        <v>17</v>
      </c>
      <c r="D13" s="25">
        <v>-1</v>
      </c>
      <c r="L13" s="69"/>
      <c r="N13" s="5"/>
      <c r="R13" t="s">
        <v>530</v>
      </c>
      <c r="S13">
        <v>11</v>
      </c>
      <c r="T13">
        <v>-1</v>
      </c>
      <c r="AC13" s="69"/>
      <c r="AE13" s="70"/>
    </row>
    <row r="14" spans="1:31" x14ac:dyDescent="0.2">
      <c r="D14" s="25"/>
      <c r="N14" s="4"/>
      <c r="R14" t="s">
        <v>189</v>
      </c>
      <c r="S14">
        <v>13</v>
      </c>
      <c r="T14">
        <v>-1</v>
      </c>
    </row>
  </sheetData>
  <sortState xmlns:xlrd2="http://schemas.microsoft.com/office/spreadsheetml/2017/richdata2" ref="R9:S17">
    <sortCondition ref="S9:S17"/>
  </sortState>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F28F6-9B9A-7640-969D-4DCDB78D9CCC}">
  <dimension ref="A1:AA35"/>
  <sheetViews>
    <sheetView workbookViewId="0">
      <selection activeCell="I43" sqref="I43"/>
    </sheetView>
  </sheetViews>
  <sheetFormatPr baseColWidth="10" defaultRowHeight="16" x14ac:dyDescent="0.2"/>
  <cols>
    <col min="1" max="1" width="10.83203125" style="74"/>
    <col min="2" max="21" width="12.83203125" style="74" customWidth="1"/>
    <col min="22" max="22" width="10.83203125" style="74"/>
    <col min="23" max="23" width="89.83203125" style="74" customWidth="1"/>
    <col min="24" max="24" width="20.83203125" style="74" customWidth="1"/>
    <col min="25" max="25" width="10.83203125" style="74"/>
    <col min="26" max="26" width="83.6640625" style="74" bestFit="1" customWidth="1"/>
    <col min="27" max="27" width="20.83203125" style="74" customWidth="1"/>
    <col min="28" max="16384" width="10.83203125" style="74"/>
  </cols>
  <sheetData>
    <row r="1" spans="1:27" ht="17" x14ac:dyDescent="0.2">
      <c r="A1" s="72"/>
      <c r="B1" s="73"/>
      <c r="C1" s="73" t="s">
        <v>65</v>
      </c>
      <c r="D1" s="73" t="s">
        <v>66</v>
      </c>
      <c r="E1" s="73" t="s">
        <v>66</v>
      </c>
      <c r="F1" s="73" t="s">
        <v>65</v>
      </c>
      <c r="G1" s="73" t="s">
        <v>65</v>
      </c>
      <c r="H1" s="73" t="s">
        <v>65</v>
      </c>
      <c r="I1" s="73" t="s">
        <v>65</v>
      </c>
      <c r="J1" s="73" t="s">
        <v>65</v>
      </c>
      <c r="K1" s="73" t="s">
        <v>65</v>
      </c>
      <c r="L1" s="73"/>
      <c r="M1" s="73"/>
      <c r="N1" s="73" t="s">
        <v>65</v>
      </c>
      <c r="O1" s="73" t="s">
        <v>66</v>
      </c>
      <c r="P1" s="73" t="s">
        <v>66</v>
      </c>
      <c r="Q1" s="73" t="s">
        <v>66</v>
      </c>
      <c r="R1" s="73" t="s">
        <v>66</v>
      </c>
      <c r="S1" s="73" t="s">
        <v>66</v>
      </c>
      <c r="T1" s="73" t="s">
        <v>66</v>
      </c>
      <c r="U1" s="73"/>
      <c r="W1" s="74" t="s">
        <v>525</v>
      </c>
    </row>
    <row r="2" spans="1:27" ht="187" x14ac:dyDescent="0.2">
      <c r="B2" s="75" t="s">
        <v>19</v>
      </c>
      <c r="C2" s="76" t="s">
        <v>23</v>
      </c>
      <c r="D2" s="76" t="s">
        <v>24</v>
      </c>
      <c r="E2" s="76" t="s">
        <v>33</v>
      </c>
      <c r="F2" s="76" t="s">
        <v>34</v>
      </c>
      <c r="G2" s="76" t="s">
        <v>35</v>
      </c>
      <c r="H2" s="76" t="s">
        <v>38</v>
      </c>
      <c r="I2" s="76" t="s">
        <v>39</v>
      </c>
      <c r="J2" s="76" t="s">
        <v>40</v>
      </c>
      <c r="K2" s="76" t="s">
        <v>41</v>
      </c>
      <c r="N2" s="76" t="s">
        <v>26</v>
      </c>
      <c r="O2" s="76" t="s">
        <v>28</v>
      </c>
      <c r="P2" s="76" t="s">
        <v>29</v>
      </c>
      <c r="Q2" s="76" t="s">
        <v>30</v>
      </c>
      <c r="R2" s="76" t="s">
        <v>31</v>
      </c>
      <c r="S2" s="76" t="s">
        <v>32</v>
      </c>
      <c r="T2" s="76" t="s">
        <v>36</v>
      </c>
      <c r="W2" s="77" t="s">
        <v>126</v>
      </c>
      <c r="X2" s="77" t="s">
        <v>125</v>
      </c>
      <c r="Y2" s="77"/>
      <c r="Z2" s="77" t="s">
        <v>127</v>
      </c>
      <c r="AA2" s="77" t="s">
        <v>125</v>
      </c>
    </row>
    <row r="3" spans="1:27" x14ac:dyDescent="0.2">
      <c r="B3" s="78" t="s">
        <v>42</v>
      </c>
      <c r="C3" s="77">
        <v>3</v>
      </c>
      <c r="D3" s="77">
        <v>3</v>
      </c>
      <c r="E3" s="77">
        <v>3</v>
      </c>
      <c r="F3" s="77">
        <v>1</v>
      </c>
      <c r="G3" s="77">
        <v>1</v>
      </c>
      <c r="H3" s="77">
        <v>1</v>
      </c>
      <c r="I3" s="77">
        <v>0</v>
      </c>
      <c r="J3" s="77">
        <v>1</v>
      </c>
      <c r="K3" s="77">
        <v>0</v>
      </c>
      <c r="L3" s="74">
        <f>SUM(C3:K3)</f>
        <v>13</v>
      </c>
      <c r="M3" s="78" t="s">
        <v>42</v>
      </c>
      <c r="N3" s="77">
        <v>1</v>
      </c>
      <c r="O3" s="77">
        <v>1</v>
      </c>
      <c r="P3" s="77">
        <v>3</v>
      </c>
      <c r="Q3" s="77">
        <v>1</v>
      </c>
      <c r="R3" s="77">
        <v>1</v>
      </c>
      <c r="S3" s="77">
        <v>3</v>
      </c>
      <c r="T3" s="77">
        <v>1</v>
      </c>
      <c r="U3" s="74">
        <f>SUM(N3:T3)</f>
        <v>11</v>
      </c>
      <c r="W3" s="74" t="s">
        <v>23</v>
      </c>
      <c r="X3" s="55">
        <v>1.89</v>
      </c>
      <c r="Z3" s="74" t="s">
        <v>26</v>
      </c>
      <c r="AA3" s="55">
        <v>0.88888888888888884</v>
      </c>
    </row>
    <row r="4" spans="1:27" x14ac:dyDescent="0.2">
      <c r="B4" s="78" t="s">
        <v>45</v>
      </c>
      <c r="C4" s="77">
        <v>3</v>
      </c>
      <c r="D4" s="77">
        <v>3</v>
      </c>
      <c r="E4" s="77">
        <v>3</v>
      </c>
      <c r="F4" s="77">
        <v>1</v>
      </c>
      <c r="G4" s="79">
        <v>3</v>
      </c>
      <c r="H4" s="77">
        <v>1</v>
      </c>
      <c r="I4" s="79">
        <v>1</v>
      </c>
      <c r="J4" s="77">
        <v>1</v>
      </c>
      <c r="K4" s="79">
        <v>1</v>
      </c>
      <c r="L4" s="80">
        <f t="shared" ref="L4:L10" si="0">SUM(C4:K4)</f>
        <v>17</v>
      </c>
      <c r="M4" s="78" t="s">
        <v>45</v>
      </c>
      <c r="N4" s="77">
        <v>1</v>
      </c>
      <c r="O4" s="77">
        <v>1</v>
      </c>
      <c r="P4" s="77">
        <v>3</v>
      </c>
      <c r="Q4" s="77">
        <v>1</v>
      </c>
      <c r="R4" s="77">
        <v>1</v>
      </c>
      <c r="S4" s="77">
        <v>3</v>
      </c>
      <c r="T4" s="79">
        <v>1</v>
      </c>
      <c r="U4" s="74">
        <f t="shared" ref="U4:U10" si="1">SUM(N4:T4)</f>
        <v>11</v>
      </c>
      <c r="W4" s="74" t="s">
        <v>34</v>
      </c>
      <c r="X4" s="55">
        <v>0.94</v>
      </c>
      <c r="Z4" s="74" t="s">
        <v>28</v>
      </c>
      <c r="AA4" s="55">
        <v>0.88888888888888884</v>
      </c>
    </row>
    <row r="5" spans="1:27" x14ac:dyDescent="0.2">
      <c r="B5" s="81" t="s">
        <v>168</v>
      </c>
      <c r="C5" s="82">
        <v>1</v>
      </c>
      <c r="D5" s="77">
        <v>2</v>
      </c>
      <c r="E5" s="82">
        <v>1</v>
      </c>
      <c r="F5" s="77">
        <v>1</v>
      </c>
      <c r="G5" s="77">
        <v>1</v>
      </c>
      <c r="H5" s="82">
        <v>0</v>
      </c>
      <c r="I5" s="82">
        <v>1</v>
      </c>
      <c r="J5" s="77">
        <v>1</v>
      </c>
      <c r="K5" s="82">
        <v>1</v>
      </c>
      <c r="L5" s="80">
        <f t="shared" si="0"/>
        <v>9</v>
      </c>
      <c r="M5" s="81" t="s">
        <v>168</v>
      </c>
      <c r="N5" s="77">
        <v>1</v>
      </c>
      <c r="O5" s="77">
        <v>1</v>
      </c>
      <c r="P5" s="77">
        <v>3</v>
      </c>
      <c r="Q5" s="77">
        <v>1</v>
      </c>
      <c r="R5" s="77">
        <v>1</v>
      </c>
      <c r="S5" s="77">
        <v>3</v>
      </c>
      <c r="T5" s="82">
        <v>1</v>
      </c>
      <c r="U5" s="74">
        <f t="shared" si="1"/>
        <v>11</v>
      </c>
      <c r="W5" s="74" t="s">
        <v>24</v>
      </c>
      <c r="X5" s="55">
        <v>2.61</v>
      </c>
      <c r="Z5" s="74" t="s">
        <v>29</v>
      </c>
      <c r="AA5" s="55">
        <v>1.8888888888888888</v>
      </c>
    </row>
    <row r="6" spans="1:27" x14ac:dyDescent="0.2">
      <c r="B6" s="83" t="s">
        <v>189</v>
      </c>
      <c r="C6" s="77">
        <v>3</v>
      </c>
      <c r="D6" s="77">
        <v>3</v>
      </c>
      <c r="E6" s="77">
        <v>3</v>
      </c>
      <c r="F6" s="77">
        <v>1</v>
      </c>
      <c r="G6" s="82">
        <v>3</v>
      </c>
      <c r="H6" s="82">
        <v>0</v>
      </c>
      <c r="I6" s="77">
        <v>0</v>
      </c>
      <c r="J6" s="77">
        <v>1</v>
      </c>
      <c r="K6" s="82">
        <v>1</v>
      </c>
      <c r="L6" s="80">
        <f t="shared" si="0"/>
        <v>15</v>
      </c>
      <c r="M6" s="83" t="s">
        <v>189</v>
      </c>
      <c r="N6" s="82">
        <v>0</v>
      </c>
      <c r="O6" s="77">
        <v>1</v>
      </c>
      <c r="P6" s="77">
        <v>3</v>
      </c>
      <c r="Q6" s="77">
        <v>1</v>
      </c>
      <c r="R6" s="77">
        <v>1</v>
      </c>
      <c r="S6" s="82">
        <v>4</v>
      </c>
      <c r="T6" s="82">
        <v>3</v>
      </c>
      <c r="U6" s="74">
        <f t="shared" si="1"/>
        <v>13</v>
      </c>
      <c r="W6" s="74" t="s">
        <v>38</v>
      </c>
      <c r="X6" s="55">
        <v>0.61</v>
      </c>
      <c r="Z6" s="74" t="s">
        <v>30</v>
      </c>
      <c r="AA6" s="55">
        <v>0.88888888888888884</v>
      </c>
    </row>
    <row r="7" spans="1:27" x14ac:dyDescent="0.2">
      <c r="B7" s="84" t="s">
        <v>52</v>
      </c>
      <c r="C7" s="77">
        <v>3</v>
      </c>
      <c r="D7" s="77">
        <v>1</v>
      </c>
      <c r="E7" s="77">
        <v>3</v>
      </c>
      <c r="F7" s="77">
        <v>1</v>
      </c>
      <c r="G7" s="77">
        <v>0</v>
      </c>
      <c r="H7" s="82">
        <v>0</v>
      </c>
      <c r="I7" s="77">
        <v>0</v>
      </c>
      <c r="J7" s="77">
        <v>1</v>
      </c>
      <c r="K7" s="82">
        <v>1</v>
      </c>
      <c r="L7" s="80">
        <f t="shared" si="0"/>
        <v>10</v>
      </c>
      <c r="M7" s="84" t="s">
        <v>52</v>
      </c>
      <c r="N7" s="77">
        <v>1</v>
      </c>
      <c r="O7" s="77">
        <v>1</v>
      </c>
      <c r="P7" s="77">
        <v>1</v>
      </c>
      <c r="Q7" s="77">
        <v>1</v>
      </c>
      <c r="R7" s="77">
        <v>1</v>
      </c>
      <c r="S7" s="77">
        <v>1</v>
      </c>
      <c r="T7" s="82">
        <v>1</v>
      </c>
      <c r="U7" s="74">
        <f t="shared" si="1"/>
        <v>7</v>
      </c>
      <c r="W7" s="74" t="s">
        <v>39</v>
      </c>
      <c r="X7" s="55">
        <v>0.44</v>
      </c>
      <c r="Z7" s="74" t="s">
        <v>31</v>
      </c>
      <c r="AA7" s="55">
        <v>1.0555555555555556</v>
      </c>
    </row>
    <row r="8" spans="1:27" x14ac:dyDescent="0.2">
      <c r="B8" s="84" t="s">
        <v>242</v>
      </c>
      <c r="C8" s="82">
        <v>1</v>
      </c>
      <c r="D8" s="77">
        <v>1</v>
      </c>
      <c r="E8" s="82">
        <v>1</v>
      </c>
      <c r="F8" s="77">
        <v>1</v>
      </c>
      <c r="G8" s="77">
        <v>1</v>
      </c>
      <c r="H8" s="77">
        <v>1</v>
      </c>
      <c r="I8" s="82">
        <v>1</v>
      </c>
      <c r="J8" s="77">
        <v>1</v>
      </c>
      <c r="K8" s="82">
        <v>1</v>
      </c>
      <c r="L8" s="80">
        <f t="shared" si="0"/>
        <v>9</v>
      </c>
      <c r="M8" s="84" t="s">
        <v>242</v>
      </c>
      <c r="N8" s="77">
        <v>1</v>
      </c>
      <c r="O8" s="77">
        <v>1</v>
      </c>
      <c r="P8" s="77">
        <v>1</v>
      </c>
      <c r="Q8" s="77">
        <v>1</v>
      </c>
      <c r="R8" s="77">
        <v>1</v>
      </c>
      <c r="S8" s="77">
        <v>1</v>
      </c>
      <c r="T8" s="82">
        <v>1</v>
      </c>
      <c r="U8" s="74">
        <f t="shared" si="1"/>
        <v>7</v>
      </c>
      <c r="W8" s="74" t="s">
        <v>40</v>
      </c>
      <c r="X8" s="55">
        <v>1.17</v>
      </c>
      <c r="Z8" s="74" t="s">
        <v>32</v>
      </c>
      <c r="AA8" s="55">
        <v>2.8333333333333335</v>
      </c>
    </row>
    <row r="9" spans="1:27" x14ac:dyDescent="0.2">
      <c r="B9" s="84" t="s">
        <v>54</v>
      </c>
      <c r="C9" s="82">
        <v>1</v>
      </c>
      <c r="D9" s="77">
        <v>3</v>
      </c>
      <c r="E9" s="77">
        <v>3</v>
      </c>
      <c r="F9" s="77">
        <v>1</v>
      </c>
      <c r="G9" s="77">
        <v>1</v>
      </c>
      <c r="H9" s="82">
        <v>0</v>
      </c>
      <c r="I9" s="77">
        <v>0</v>
      </c>
      <c r="J9" s="77">
        <v>1</v>
      </c>
      <c r="K9" s="77">
        <v>0</v>
      </c>
      <c r="L9" s="80">
        <f t="shared" si="0"/>
        <v>10</v>
      </c>
      <c r="M9" s="84" t="s">
        <v>54</v>
      </c>
      <c r="N9" s="77">
        <v>1</v>
      </c>
      <c r="O9" s="77">
        <v>0</v>
      </c>
      <c r="P9" s="77">
        <v>1</v>
      </c>
      <c r="Q9" s="77">
        <v>0</v>
      </c>
      <c r="R9" s="77">
        <v>0</v>
      </c>
      <c r="S9" s="77">
        <v>3</v>
      </c>
      <c r="T9" s="82">
        <v>1</v>
      </c>
      <c r="U9" s="74">
        <f t="shared" si="1"/>
        <v>6</v>
      </c>
      <c r="W9" s="74" t="s">
        <v>41</v>
      </c>
      <c r="X9" s="55">
        <v>0.72</v>
      </c>
      <c r="Z9" s="74" t="s">
        <v>36</v>
      </c>
      <c r="AA9" s="55">
        <v>1.5</v>
      </c>
    </row>
    <row r="10" spans="1:27" x14ac:dyDescent="0.2">
      <c r="B10" s="84" t="s">
        <v>243</v>
      </c>
      <c r="C10" s="77">
        <v>3</v>
      </c>
      <c r="D10" s="77">
        <v>3</v>
      </c>
      <c r="E10" s="77">
        <v>4</v>
      </c>
      <c r="F10" s="77">
        <v>0</v>
      </c>
      <c r="G10" s="77">
        <v>0</v>
      </c>
      <c r="H10" s="82">
        <v>0</v>
      </c>
      <c r="I10" s="77">
        <v>0</v>
      </c>
      <c r="J10" s="77">
        <v>0</v>
      </c>
      <c r="K10" s="77">
        <v>0</v>
      </c>
      <c r="L10" s="80">
        <f t="shared" si="0"/>
        <v>10</v>
      </c>
      <c r="M10" s="84" t="s">
        <v>243</v>
      </c>
      <c r="N10" s="77">
        <v>1</v>
      </c>
      <c r="O10" s="77">
        <v>1</v>
      </c>
      <c r="P10" s="77">
        <v>1</v>
      </c>
      <c r="Q10" s="77">
        <v>1</v>
      </c>
      <c r="R10" s="77">
        <v>1</v>
      </c>
      <c r="S10" s="77">
        <v>3</v>
      </c>
      <c r="T10" s="82">
        <v>1</v>
      </c>
      <c r="U10" s="74">
        <f t="shared" si="1"/>
        <v>9</v>
      </c>
      <c r="W10" s="74" t="s">
        <v>33</v>
      </c>
      <c r="X10" s="55">
        <v>2.2799999999999998</v>
      </c>
      <c r="AA10" s="55"/>
    </row>
    <row r="11" spans="1:27" x14ac:dyDescent="0.2">
      <c r="B11" s="84" t="s">
        <v>62</v>
      </c>
      <c r="C11" s="82">
        <v>1</v>
      </c>
      <c r="D11" s="77">
        <v>1</v>
      </c>
      <c r="E11" s="82">
        <v>1</v>
      </c>
      <c r="F11" s="77">
        <v>1</v>
      </c>
      <c r="G11" s="77">
        <v>1</v>
      </c>
      <c r="H11" s="77">
        <v>1</v>
      </c>
      <c r="I11" s="77">
        <v>0</v>
      </c>
      <c r="J11" s="77">
        <v>3</v>
      </c>
      <c r="K11" s="77">
        <v>0</v>
      </c>
      <c r="L11" s="74">
        <f>SUM(C11:K11)</f>
        <v>9</v>
      </c>
      <c r="M11" s="84" t="s">
        <v>62</v>
      </c>
      <c r="N11" s="77">
        <v>1</v>
      </c>
      <c r="O11" s="77">
        <v>0</v>
      </c>
      <c r="P11" s="77">
        <v>1</v>
      </c>
      <c r="Q11" s="77">
        <v>0</v>
      </c>
      <c r="R11" s="77">
        <v>0</v>
      </c>
      <c r="S11" s="77">
        <v>1</v>
      </c>
      <c r="T11" s="82">
        <v>1</v>
      </c>
      <c r="U11" s="74">
        <f>SUM(N11:T11)</f>
        <v>4</v>
      </c>
      <c r="W11" s="74" t="s">
        <v>35</v>
      </c>
      <c r="X11" s="55">
        <v>1.06</v>
      </c>
      <c r="AA11" s="55"/>
    </row>
    <row r="12" spans="1:27" x14ac:dyDescent="0.2">
      <c r="B12" s="81" t="s">
        <v>49</v>
      </c>
      <c r="C12" s="77">
        <v>3</v>
      </c>
      <c r="D12" s="77">
        <v>3</v>
      </c>
      <c r="E12" s="77">
        <v>3</v>
      </c>
      <c r="F12" s="77">
        <v>1</v>
      </c>
      <c r="G12" s="77">
        <v>1</v>
      </c>
      <c r="H12" s="77">
        <v>1</v>
      </c>
      <c r="I12" s="82">
        <v>1</v>
      </c>
      <c r="J12" s="77">
        <v>1</v>
      </c>
      <c r="K12" s="82">
        <v>1</v>
      </c>
      <c r="L12" s="74">
        <f>SUM(C12:K12)</f>
        <v>15</v>
      </c>
      <c r="M12" s="81" t="s">
        <v>49</v>
      </c>
      <c r="N12" s="77">
        <v>1</v>
      </c>
      <c r="O12" s="77">
        <v>1</v>
      </c>
      <c r="P12" s="77">
        <v>3</v>
      </c>
      <c r="Q12" s="77">
        <v>1</v>
      </c>
      <c r="R12" s="77">
        <v>1</v>
      </c>
      <c r="S12" s="77">
        <v>3</v>
      </c>
      <c r="T12" s="82">
        <v>1</v>
      </c>
      <c r="U12" s="74">
        <f>SUM(N12:T12)</f>
        <v>11</v>
      </c>
      <c r="X12" s="55"/>
      <c r="AA12" s="55"/>
    </row>
    <row r="13" spans="1:27" x14ac:dyDescent="0.2">
      <c r="B13" s="81" t="s">
        <v>372</v>
      </c>
      <c r="C13" s="82">
        <v>1</v>
      </c>
      <c r="D13" s="77">
        <v>3</v>
      </c>
      <c r="E13" s="82">
        <v>1</v>
      </c>
      <c r="F13" s="77">
        <v>1</v>
      </c>
      <c r="G13" s="77">
        <v>1</v>
      </c>
      <c r="H13" s="77">
        <v>1</v>
      </c>
      <c r="I13" s="82">
        <v>1</v>
      </c>
      <c r="J13" s="77">
        <v>1</v>
      </c>
      <c r="K13" s="77">
        <v>2</v>
      </c>
      <c r="L13" s="80">
        <f t="shared" ref="L13:L19" si="2">SUM(C13:K13)</f>
        <v>12</v>
      </c>
      <c r="M13" s="81" t="s">
        <v>372</v>
      </c>
      <c r="N13" s="77">
        <v>1</v>
      </c>
      <c r="O13" s="77">
        <v>1</v>
      </c>
      <c r="P13" s="77">
        <v>1</v>
      </c>
      <c r="Q13" s="77">
        <v>1</v>
      </c>
      <c r="R13" s="77">
        <v>1</v>
      </c>
      <c r="S13" s="77">
        <v>3</v>
      </c>
      <c r="T13" s="82">
        <v>1</v>
      </c>
      <c r="U13" s="74">
        <f t="shared" ref="U13:U19" si="3">SUM(N13:T13)</f>
        <v>9</v>
      </c>
      <c r="AA13" s="55"/>
    </row>
    <row r="14" spans="1:27" x14ac:dyDescent="0.2">
      <c r="B14" s="84" t="s">
        <v>58</v>
      </c>
      <c r="C14" s="82">
        <v>1</v>
      </c>
      <c r="D14" s="77">
        <v>3</v>
      </c>
      <c r="E14" s="77">
        <v>3</v>
      </c>
      <c r="F14" s="77">
        <v>1</v>
      </c>
      <c r="G14" s="77">
        <v>1</v>
      </c>
      <c r="H14" s="77">
        <v>1</v>
      </c>
      <c r="I14" s="82">
        <v>1</v>
      </c>
      <c r="J14" s="77">
        <v>1</v>
      </c>
      <c r="K14" s="77">
        <v>0</v>
      </c>
      <c r="L14" s="80">
        <f t="shared" si="2"/>
        <v>12</v>
      </c>
      <c r="M14" s="84" t="s">
        <v>58</v>
      </c>
      <c r="N14" s="77">
        <v>1</v>
      </c>
      <c r="O14" s="77">
        <v>1</v>
      </c>
      <c r="P14" s="77">
        <v>3</v>
      </c>
      <c r="Q14" s="77">
        <v>1</v>
      </c>
      <c r="R14" s="77">
        <v>3</v>
      </c>
      <c r="S14" s="77">
        <v>4</v>
      </c>
      <c r="T14" s="82">
        <v>1</v>
      </c>
      <c r="U14" s="74">
        <f t="shared" si="3"/>
        <v>14</v>
      </c>
    </row>
    <row r="15" spans="1:27" x14ac:dyDescent="0.2">
      <c r="B15" s="84" t="s">
        <v>60</v>
      </c>
      <c r="C15" s="77">
        <v>3</v>
      </c>
      <c r="D15" s="77">
        <v>3</v>
      </c>
      <c r="E15" s="82">
        <v>1</v>
      </c>
      <c r="F15" s="77">
        <v>1</v>
      </c>
      <c r="G15" s="77">
        <v>1</v>
      </c>
      <c r="H15" s="77">
        <v>1</v>
      </c>
      <c r="I15" s="77">
        <v>0</v>
      </c>
      <c r="J15" s="77">
        <v>3</v>
      </c>
      <c r="K15" s="82">
        <v>1</v>
      </c>
      <c r="L15" s="80">
        <f t="shared" si="2"/>
        <v>14</v>
      </c>
      <c r="M15" s="84" t="s">
        <v>60</v>
      </c>
      <c r="N15" s="77">
        <v>1</v>
      </c>
      <c r="O15" s="77">
        <v>1</v>
      </c>
      <c r="P15" s="77">
        <v>1</v>
      </c>
      <c r="Q15" s="77">
        <v>1</v>
      </c>
      <c r="R15" s="77">
        <v>1</v>
      </c>
      <c r="S15" s="77">
        <v>3</v>
      </c>
      <c r="T15" s="82">
        <v>3</v>
      </c>
      <c r="U15" s="74">
        <f t="shared" si="3"/>
        <v>11</v>
      </c>
    </row>
    <row r="16" spans="1:27" x14ac:dyDescent="0.2">
      <c r="B16" s="84" t="s">
        <v>264</v>
      </c>
      <c r="C16" s="82">
        <v>1</v>
      </c>
      <c r="D16" s="77">
        <v>3</v>
      </c>
      <c r="E16" s="82">
        <v>1</v>
      </c>
      <c r="F16" s="77">
        <v>1</v>
      </c>
      <c r="G16" s="77">
        <v>1</v>
      </c>
      <c r="H16" s="82">
        <v>0</v>
      </c>
      <c r="I16" s="77">
        <v>0</v>
      </c>
      <c r="J16" s="77">
        <v>1</v>
      </c>
      <c r="K16" s="77">
        <v>0</v>
      </c>
      <c r="L16" s="80">
        <f t="shared" si="2"/>
        <v>8</v>
      </c>
      <c r="M16" s="84" t="s">
        <v>264</v>
      </c>
      <c r="N16" s="77">
        <v>1</v>
      </c>
      <c r="O16" s="77">
        <v>1</v>
      </c>
      <c r="P16" s="77">
        <v>1</v>
      </c>
      <c r="Q16" s="77">
        <v>1</v>
      </c>
      <c r="R16" s="77">
        <v>0</v>
      </c>
      <c r="S16" s="77">
        <v>3</v>
      </c>
      <c r="T16" s="82">
        <v>1</v>
      </c>
      <c r="U16" s="74">
        <f t="shared" si="3"/>
        <v>8</v>
      </c>
    </row>
    <row r="17" spans="2:27" x14ac:dyDescent="0.2">
      <c r="B17" s="84" t="s">
        <v>414</v>
      </c>
      <c r="C17" s="82">
        <v>1</v>
      </c>
      <c r="D17" s="77">
        <v>3</v>
      </c>
      <c r="E17" s="77">
        <v>3</v>
      </c>
      <c r="F17" s="77">
        <v>1</v>
      </c>
      <c r="G17" s="77">
        <v>0</v>
      </c>
      <c r="H17" s="82">
        <v>0</v>
      </c>
      <c r="I17" s="77">
        <v>0</v>
      </c>
      <c r="J17" s="77">
        <v>1</v>
      </c>
      <c r="K17" s="77">
        <v>2</v>
      </c>
      <c r="L17" s="80">
        <f t="shared" si="2"/>
        <v>11</v>
      </c>
      <c r="M17" s="84" t="s">
        <v>414</v>
      </c>
      <c r="N17" s="77">
        <v>0</v>
      </c>
      <c r="O17" s="77">
        <v>1</v>
      </c>
      <c r="P17" s="77">
        <v>3</v>
      </c>
      <c r="Q17" s="77">
        <v>1</v>
      </c>
      <c r="R17" s="77">
        <v>3</v>
      </c>
      <c r="S17" s="77">
        <v>4</v>
      </c>
      <c r="T17" s="77">
        <v>4</v>
      </c>
      <c r="U17" s="74">
        <f t="shared" si="3"/>
        <v>16</v>
      </c>
      <c r="V17" s="85"/>
    </row>
    <row r="18" spans="2:27" x14ac:dyDescent="0.2">
      <c r="B18" s="84" t="s">
        <v>415</v>
      </c>
      <c r="C18" s="82">
        <v>1</v>
      </c>
      <c r="D18" s="77">
        <v>3</v>
      </c>
      <c r="E18" s="77">
        <v>3</v>
      </c>
      <c r="F18" s="77">
        <v>1</v>
      </c>
      <c r="G18" s="77">
        <v>1</v>
      </c>
      <c r="H18" s="77">
        <v>1</v>
      </c>
      <c r="I18" s="77">
        <v>0</v>
      </c>
      <c r="J18" s="77">
        <v>1</v>
      </c>
      <c r="K18" s="77">
        <v>0</v>
      </c>
      <c r="L18" s="80">
        <f t="shared" si="2"/>
        <v>11</v>
      </c>
      <c r="M18" s="84" t="s">
        <v>415</v>
      </c>
      <c r="N18" s="77">
        <v>1</v>
      </c>
      <c r="O18" s="77">
        <v>1</v>
      </c>
      <c r="P18" s="77">
        <v>1</v>
      </c>
      <c r="Q18" s="77">
        <v>1</v>
      </c>
      <c r="R18" s="77">
        <v>1</v>
      </c>
      <c r="S18" s="77">
        <v>3</v>
      </c>
      <c r="T18" s="82">
        <v>1</v>
      </c>
      <c r="U18" s="74">
        <f t="shared" si="3"/>
        <v>9</v>
      </c>
    </row>
    <row r="19" spans="2:27" x14ac:dyDescent="0.2">
      <c r="B19" s="84" t="s">
        <v>416</v>
      </c>
      <c r="C19" s="82">
        <v>1</v>
      </c>
      <c r="D19" s="77">
        <v>3</v>
      </c>
      <c r="E19" s="77">
        <v>3</v>
      </c>
      <c r="F19" s="77">
        <v>1</v>
      </c>
      <c r="G19" s="77">
        <v>1</v>
      </c>
      <c r="H19" s="77">
        <v>1</v>
      </c>
      <c r="I19" s="82">
        <v>1</v>
      </c>
      <c r="J19" s="77">
        <v>1</v>
      </c>
      <c r="K19" s="82">
        <v>1</v>
      </c>
      <c r="L19" s="80">
        <f t="shared" si="2"/>
        <v>13</v>
      </c>
      <c r="M19" s="84" t="s">
        <v>416</v>
      </c>
      <c r="N19" s="77">
        <v>1</v>
      </c>
      <c r="O19" s="77">
        <v>1</v>
      </c>
      <c r="P19" s="77">
        <v>3</v>
      </c>
      <c r="Q19" s="77">
        <v>1</v>
      </c>
      <c r="R19" s="77">
        <v>1</v>
      </c>
      <c r="S19" s="77">
        <v>3</v>
      </c>
      <c r="T19" s="82">
        <v>3</v>
      </c>
      <c r="U19" s="74">
        <f t="shared" si="3"/>
        <v>13</v>
      </c>
    </row>
    <row r="20" spans="2:27" x14ac:dyDescent="0.2">
      <c r="B20" s="84" t="s">
        <v>443</v>
      </c>
      <c r="C20" s="77">
        <v>3</v>
      </c>
      <c r="D20" s="77">
        <v>3</v>
      </c>
      <c r="E20" s="82">
        <v>1</v>
      </c>
      <c r="F20" s="77">
        <v>1</v>
      </c>
      <c r="G20" s="77">
        <v>1</v>
      </c>
      <c r="H20" s="77">
        <v>1</v>
      </c>
      <c r="I20" s="82">
        <v>1</v>
      </c>
      <c r="J20" s="77">
        <v>1</v>
      </c>
      <c r="K20" s="82">
        <v>1</v>
      </c>
      <c r="L20" s="74">
        <f>SUM(C20:K20)</f>
        <v>13</v>
      </c>
      <c r="M20" s="84" t="s">
        <v>443</v>
      </c>
      <c r="N20" s="77">
        <v>1</v>
      </c>
      <c r="O20" s="77">
        <v>1</v>
      </c>
      <c r="P20" s="77">
        <v>1</v>
      </c>
      <c r="Q20" s="77">
        <v>1</v>
      </c>
      <c r="R20" s="77">
        <v>1</v>
      </c>
      <c r="S20" s="77">
        <v>3</v>
      </c>
      <c r="T20" s="82">
        <v>1</v>
      </c>
      <c r="U20" s="74">
        <f>SUM(N20:T20)</f>
        <v>9</v>
      </c>
      <c r="AA20" s="55"/>
    </row>
    <row r="21" spans="2:27" x14ac:dyDescent="0.2">
      <c r="F21" s="84"/>
      <c r="AA21" s="55"/>
    </row>
    <row r="22" spans="2:27" x14ac:dyDescent="0.2">
      <c r="AA22" s="55"/>
    </row>
    <row r="23" spans="2:27" x14ac:dyDescent="0.2">
      <c r="B23" s="74" t="s">
        <v>526</v>
      </c>
      <c r="C23" s="65">
        <f t="shared" ref="C23:L23" si="4">AVERAGE(C3:C20)</f>
        <v>1.8888888888888888</v>
      </c>
      <c r="D23" s="65">
        <f t="shared" si="4"/>
        <v>2.6111111111111112</v>
      </c>
      <c r="E23" s="65">
        <f t="shared" si="4"/>
        <v>2.2777777777777777</v>
      </c>
      <c r="F23" s="65">
        <f t="shared" si="4"/>
        <v>0.94444444444444442</v>
      </c>
      <c r="G23" s="65">
        <f t="shared" si="4"/>
        <v>1.0555555555555556</v>
      </c>
      <c r="H23" s="65">
        <f t="shared" si="4"/>
        <v>0.61111111111111116</v>
      </c>
      <c r="I23" s="65">
        <f t="shared" si="4"/>
        <v>0.44444444444444442</v>
      </c>
      <c r="J23" s="65">
        <f t="shared" si="4"/>
        <v>1.1666666666666667</v>
      </c>
      <c r="K23" s="65">
        <f t="shared" si="4"/>
        <v>0.72222222222222221</v>
      </c>
      <c r="L23" s="65">
        <f t="shared" si="4"/>
        <v>11.722222222222221</v>
      </c>
      <c r="M23" s="65"/>
      <c r="N23" s="65">
        <f t="shared" ref="N23:U23" si="5">AVERAGE(N3:N20)</f>
        <v>0.88888888888888884</v>
      </c>
      <c r="O23" s="65">
        <f t="shared" si="5"/>
        <v>0.88888888888888884</v>
      </c>
      <c r="P23" s="65">
        <f t="shared" si="5"/>
        <v>1.8888888888888888</v>
      </c>
      <c r="Q23" s="65">
        <f t="shared" si="5"/>
        <v>0.88888888888888884</v>
      </c>
      <c r="R23" s="65">
        <f t="shared" si="5"/>
        <v>1.0555555555555556</v>
      </c>
      <c r="S23" s="65">
        <f t="shared" si="5"/>
        <v>2.8333333333333335</v>
      </c>
      <c r="T23" s="65">
        <f t="shared" si="5"/>
        <v>1.5</v>
      </c>
      <c r="U23" s="65">
        <f t="shared" si="5"/>
        <v>9.9444444444444446</v>
      </c>
    </row>
    <row r="27" spans="2:27" x14ac:dyDescent="0.2">
      <c r="X27" s="55"/>
      <c r="AA27" s="55"/>
    </row>
    <row r="28" spans="2:27" x14ac:dyDescent="0.2">
      <c r="X28" s="55"/>
      <c r="AA28" s="55"/>
    </row>
    <row r="29" spans="2:27" x14ac:dyDescent="0.2">
      <c r="X29" s="55"/>
      <c r="AA29" s="55"/>
    </row>
    <row r="30" spans="2:27" x14ac:dyDescent="0.2">
      <c r="X30" s="55"/>
      <c r="AA30" s="55"/>
    </row>
    <row r="31" spans="2:27" x14ac:dyDescent="0.2">
      <c r="X31" s="55"/>
      <c r="AA31" s="55"/>
    </row>
    <row r="32" spans="2:27" x14ac:dyDescent="0.2">
      <c r="X32" s="55"/>
      <c r="AA32" s="55"/>
    </row>
    <row r="33" spans="24:27" x14ac:dyDescent="0.2">
      <c r="X33" s="55"/>
      <c r="AA33" s="55"/>
    </row>
    <row r="34" spans="24:27" x14ac:dyDescent="0.2">
      <c r="X34" s="55"/>
    </row>
    <row r="35" spans="24:27" x14ac:dyDescent="0.2">
      <c r="X35" s="55"/>
    </row>
  </sheetData>
  <autoFilter ref="A2:AA20" xr:uid="{11DF28F6-9B9A-7640-969D-4DCDB78D9CCC}"/>
  <sortState xmlns:xlrd2="http://schemas.microsoft.com/office/spreadsheetml/2017/richdata2" ref="Z27:AA33">
    <sortCondition ref="AA27:AA33"/>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7</vt:i4>
      </vt:variant>
    </vt:vector>
  </HeadingPairs>
  <TitlesOfParts>
    <vt:vector size="7" baseType="lpstr">
      <vt:lpstr>Content_June 2026</vt:lpstr>
      <vt:lpstr>Score_June 2026</vt:lpstr>
      <vt:lpstr>Comparison</vt:lpstr>
      <vt:lpstr>June 2026</vt:lpstr>
      <vt:lpstr>Figure 1</vt:lpstr>
      <vt:lpstr>Figure 2</vt:lpstr>
      <vt:lpstr>Table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2026-01-06T01:11:27Z</dcterms:created>
  <dcterms:modified xsi:type="dcterms:W3CDTF">2026-07-08T05:20:44Z</dcterms:modified>
</cp:coreProperties>
</file>