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rujunwang/Desktop/"/>
    </mc:Choice>
  </mc:AlternateContent>
  <xr:revisionPtr revIDLastSave="0" documentId="13_ncr:1_{A89F4BD9-1BE5-FE4B-81C0-499E590294C1}" xr6:coauthVersionLast="47" xr6:coauthVersionMax="47" xr10:uidLastSave="{00000000-0000-0000-0000-000000000000}"/>
  <bookViews>
    <workbookView xWindow="-9340" yWindow="-28300" windowWidth="51200" windowHeight="26740" xr2:uid="{C26100E0-10F3-CF43-91C4-D93AAA153AE8}"/>
  </bookViews>
  <sheets>
    <sheet name="Content_Dec. 2025" sheetId="1" r:id="rId1"/>
    <sheet name="Comparison" sheetId="2" r:id="rId2"/>
    <sheet name="Dec. 2025" sheetId="3" r:id="rId3"/>
    <sheet name="Figure 1" sheetId="4" r:id="rId4"/>
    <sheet name="Figure 2" sheetId="5" r:id="rId5"/>
    <sheet name="Table 1" sheetId="7" r:id="rId6"/>
  </sheets>
  <definedNames>
    <definedName name="_xlnm._FilterDatabase" localSheetId="3" hidden="1">'Figure 1'!$B$16:$D$48</definedName>
    <definedName name="_xlnm._FilterDatabase" localSheetId="4" hidden="1">'Figure 2'!#REF!</definedName>
    <definedName name="_xlnm._FilterDatabase" localSheetId="5" hidden="1">'Table 1'!$A$2:$AA$15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30" i="2" l="1"/>
  <c r="W31" i="2"/>
  <c r="W32" i="2"/>
  <c r="W33" i="2"/>
  <c r="W34" i="2"/>
  <c r="W35" i="2"/>
  <c r="W36" i="2"/>
  <c r="W37" i="2"/>
  <c r="W29" i="2"/>
  <c r="F44" i="2"/>
  <c r="F45" i="2"/>
  <c r="D17" i="7"/>
  <c r="E17" i="7"/>
  <c r="F17" i="7"/>
  <c r="G17" i="7"/>
  <c r="H17" i="7"/>
  <c r="I17" i="7"/>
  <c r="J17" i="7"/>
  <c r="K17" i="7"/>
  <c r="N17" i="7"/>
  <c r="O17" i="7"/>
  <c r="P17" i="7"/>
  <c r="Q17" i="7"/>
  <c r="R17" i="7"/>
  <c r="S17" i="7"/>
  <c r="T17" i="7"/>
  <c r="C17" i="7"/>
  <c r="U4" i="7"/>
  <c r="U5" i="7"/>
  <c r="U6" i="7"/>
  <c r="U7" i="7"/>
  <c r="U8" i="7"/>
  <c r="U9" i="7"/>
  <c r="U10" i="7"/>
  <c r="U11" i="7"/>
  <c r="U12" i="7"/>
  <c r="U13" i="7"/>
  <c r="U14" i="7"/>
  <c r="U15" i="7"/>
  <c r="U3" i="7"/>
  <c r="L4" i="7"/>
  <c r="L5" i="7"/>
  <c r="L6" i="7"/>
  <c r="L7" i="7"/>
  <c r="L8" i="7"/>
  <c r="L9" i="7"/>
  <c r="L10" i="7"/>
  <c r="L11" i="7"/>
  <c r="L12" i="7"/>
  <c r="L13" i="7"/>
  <c r="L14" i="7"/>
  <c r="L15" i="7"/>
  <c r="L3" i="7"/>
  <c r="M29" i="2"/>
  <c r="K3" i="4"/>
  <c r="H7" i="4"/>
  <c r="D27" i="4" s="1"/>
  <c r="H8" i="4"/>
  <c r="D32" i="4" s="1"/>
  <c r="H9" i="4"/>
  <c r="D35" i="4" s="1"/>
  <c r="H10" i="4"/>
  <c r="D24" i="4" s="1"/>
  <c r="H11" i="4"/>
  <c r="D41" i="4" s="1"/>
  <c r="G9" i="4"/>
  <c r="C35" i="4" s="1"/>
  <c r="G10" i="4"/>
  <c r="C24" i="4" s="1"/>
  <c r="G11" i="4"/>
  <c r="C41" i="4" s="1"/>
  <c r="C3" i="4"/>
  <c r="D11" i="4"/>
  <c r="D40" i="4" s="1"/>
  <c r="D6" i="4"/>
  <c r="D37" i="4" s="1"/>
  <c r="D7" i="4"/>
  <c r="D26" i="4" s="1"/>
  <c r="D8" i="4"/>
  <c r="D31" i="4" s="1"/>
  <c r="C7" i="4"/>
  <c r="C26" i="4" s="1"/>
  <c r="C9" i="4"/>
  <c r="C34" i="4" s="1"/>
  <c r="C10" i="4"/>
  <c r="C23" i="4" s="1"/>
  <c r="C11" i="4"/>
  <c r="C40" i="4" s="1"/>
  <c r="C7" i="5"/>
  <c r="O22" i="3"/>
  <c r="O21" i="3"/>
  <c r="AP6" i="2"/>
  <c r="AN6" i="2"/>
  <c r="AN7" i="2"/>
  <c r="AP7" i="2" s="1"/>
  <c r="AN8" i="2"/>
  <c r="AN9" i="2"/>
  <c r="AP9" i="2" s="1"/>
  <c r="AN10" i="2"/>
  <c r="AP10" i="2" s="1"/>
  <c r="AN3" i="2"/>
  <c r="AM3" i="2"/>
  <c r="M16" i="2"/>
  <c r="O39" i="2"/>
  <c r="O26" i="2"/>
  <c r="P39" i="2"/>
  <c r="Q39" i="2"/>
  <c r="R39" i="2"/>
  <c r="S39" i="2"/>
  <c r="T39" i="2"/>
  <c r="U39" i="2"/>
  <c r="E39" i="2"/>
  <c r="F39" i="2"/>
  <c r="G39" i="2"/>
  <c r="H39" i="2"/>
  <c r="I39" i="2"/>
  <c r="J39" i="2"/>
  <c r="K39" i="2"/>
  <c r="L39" i="2"/>
  <c r="D39" i="2"/>
  <c r="V37" i="2"/>
  <c r="AN11" i="2" s="1"/>
  <c r="AP11" i="2" s="1"/>
  <c r="V30" i="2"/>
  <c r="AN4" i="2" s="1"/>
  <c r="AP4" i="2" s="1"/>
  <c r="V31" i="2"/>
  <c r="AN5" i="2" s="1"/>
  <c r="AP5" i="2" s="1"/>
  <c r="V32" i="2"/>
  <c r="L6" i="4" s="1"/>
  <c r="D39" i="4" s="1"/>
  <c r="V33" i="2"/>
  <c r="L7" i="4" s="1"/>
  <c r="D28" i="4" s="1"/>
  <c r="V34" i="2"/>
  <c r="L8" i="4" s="1"/>
  <c r="D33" i="4" s="1"/>
  <c r="V35" i="2"/>
  <c r="L9" i="4" s="1"/>
  <c r="D36" i="4" s="1"/>
  <c r="V36" i="2"/>
  <c r="L10" i="4" s="1"/>
  <c r="D25" i="4" s="1"/>
  <c r="V29" i="2"/>
  <c r="L3" i="4" s="1"/>
  <c r="M30" i="2"/>
  <c r="AE4" i="2" s="1"/>
  <c r="M31" i="2"/>
  <c r="AE5" i="2" s="1"/>
  <c r="M32" i="2"/>
  <c r="AE6" i="2" s="1"/>
  <c r="M33" i="2"/>
  <c r="AE7" i="2" s="1"/>
  <c r="M34" i="2"/>
  <c r="AE8" i="2" s="1"/>
  <c r="M35" i="2"/>
  <c r="AE9" i="2" s="1"/>
  <c r="M36" i="2"/>
  <c r="AE10" i="2" s="1"/>
  <c r="AG10" i="2" s="1"/>
  <c r="M37" i="2"/>
  <c r="AE11" i="2" s="1"/>
  <c r="AE3" i="2"/>
  <c r="E26" i="2"/>
  <c r="D26" i="2"/>
  <c r="O13" i="2"/>
  <c r="D13" i="2"/>
  <c r="U26" i="2"/>
  <c r="T26" i="2"/>
  <c r="S26" i="2"/>
  <c r="R26" i="2"/>
  <c r="Q26" i="2"/>
  <c r="P26" i="2"/>
  <c r="L26" i="2"/>
  <c r="K26" i="2"/>
  <c r="J26" i="2"/>
  <c r="I26" i="2"/>
  <c r="H26" i="2"/>
  <c r="G26" i="2"/>
  <c r="F26" i="2"/>
  <c r="V24" i="2"/>
  <c r="AM11" i="2" s="1"/>
  <c r="M24" i="2"/>
  <c r="AD11" i="2" s="1"/>
  <c r="V23" i="2"/>
  <c r="AM10" i="2" s="1"/>
  <c r="M23" i="2"/>
  <c r="AD10" i="2" s="1"/>
  <c r="V22" i="2"/>
  <c r="AM9" i="2" s="1"/>
  <c r="M22" i="2"/>
  <c r="AD9" i="2" s="1"/>
  <c r="V21" i="2"/>
  <c r="AM8" i="2" s="1"/>
  <c r="M21" i="2"/>
  <c r="AD8" i="2" s="1"/>
  <c r="V20" i="2"/>
  <c r="AM7" i="2" s="1"/>
  <c r="M20" i="2"/>
  <c r="AD7" i="2" s="1"/>
  <c r="V19" i="2"/>
  <c r="AM6" i="2" s="1"/>
  <c r="M19" i="2"/>
  <c r="AD6" i="2" s="1"/>
  <c r="V18" i="2"/>
  <c r="AM5" i="2" s="1"/>
  <c r="M18" i="2"/>
  <c r="AD5" i="2" s="1"/>
  <c r="V17" i="2"/>
  <c r="AM4" i="2" s="1"/>
  <c r="M17" i="2"/>
  <c r="AD4" i="2" s="1"/>
  <c r="V16" i="2"/>
  <c r="H3" i="4" s="1"/>
  <c r="U13" i="2"/>
  <c r="T13" i="2"/>
  <c r="S13" i="2"/>
  <c r="R13" i="2"/>
  <c r="Q13" i="2"/>
  <c r="P13" i="2"/>
  <c r="L13" i="2"/>
  <c r="K13" i="2"/>
  <c r="J13" i="2"/>
  <c r="I13" i="2"/>
  <c r="H13" i="2"/>
  <c r="G13" i="2"/>
  <c r="F13" i="2"/>
  <c r="E13" i="2"/>
  <c r="V11" i="2"/>
  <c r="AL11" i="2" s="1"/>
  <c r="M11" i="2"/>
  <c r="AC11" i="2" s="1"/>
  <c r="V10" i="2"/>
  <c r="AL10" i="2" s="1"/>
  <c r="M10" i="2"/>
  <c r="AC10" i="2" s="1"/>
  <c r="V9" i="2"/>
  <c r="AL9" i="2" s="1"/>
  <c r="M9" i="2"/>
  <c r="AC9" i="2" s="1"/>
  <c r="V8" i="2"/>
  <c r="AL8" i="2" s="1"/>
  <c r="M8" i="2"/>
  <c r="AC8" i="2" s="1"/>
  <c r="V7" i="2"/>
  <c r="AL7" i="2" s="1"/>
  <c r="M7" i="2"/>
  <c r="AC7" i="2" s="1"/>
  <c r="V6" i="2"/>
  <c r="AL6" i="2" s="1"/>
  <c r="M6" i="2"/>
  <c r="AC6" i="2" s="1"/>
  <c r="V5" i="2"/>
  <c r="AL5" i="2" s="1"/>
  <c r="M5" i="2"/>
  <c r="AC5" i="2" s="1"/>
  <c r="V4" i="2"/>
  <c r="AL4" i="2" s="1"/>
  <c r="M4" i="2"/>
  <c r="AC4" i="2" s="1"/>
  <c r="V3" i="2"/>
  <c r="AL3" i="2" s="1"/>
  <c r="AO3" i="2" s="1"/>
  <c r="M3" i="2"/>
  <c r="AC3" i="2" s="1"/>
  <c r="U17" i="7" l="1"/>
  <c r="L17" i="7"/>
  <c r="K4" i="4"/>
  <c r="C19" i="4" s="1"/>
  <c r="D5" i="4"/>
  <c r="D20" i="4" s="1"/>
  <c r="L11" i="4"/>
  <c r="D42" i="4" s="1"/>
  <c r="H4" i="4"/>
  <c r="D18" i="4" s="1"/>
  <c r="AG7" i="2"/>
  <c r="K11" i="4"/>
  <c r="C42" i="4" s="1"/>
  <c r="L5" i="4"/>
  <c r="D22" i="4" s="1"/>
  <c r="L4" i="4"/>
  <c r="D19" i="4" s="1"/>
  <c r="AP3" i="2"/>
  <c r="AG6" i="2"/>
  <c r="AP8" i="2"/>
  <c r="K9" i="4"/>
  <c r="C36" i="4" s="1"/>
  <c r="D4" i="4"/>
  <c r="D17" i="4" s="1"/>
  <c r="H6" i="4"/>
  <c r="D38" i="4" s="1"/>
  <c r="G8" i="4"/>
  <c r="C32" i="4" s="1"/>
  <c r="G6" i="4"/>
  <c r="C38" i="4" s="1"/>
  <c r="K8" i="4"/>
  <c r="C33" i="4" s="1"/>
  <c r="H5" i="4"/>
  <c r="D21" i="4" s="1"/>
  <c r="C8" i="4"/>
  <c r="C31" i="4" s="1"/>
  <c r="K10" i="4"/>
  <c r="C25" i="4" s="1"/>
  <c r="C6" i="4"/>
  <c r="C37" i="4" s="1"/>
  <c r="G7" i="4"/>
  <c r="C27" i="4" s="1"/>
  <c r="C5" i="4"/>
  <c r="C20" i="4" s="1"/>
  <c r="C4" i="4"/>
  <c r="C17" i="4" s="1"/>
  <c r="G5" i="4"/>
  <c r="C21" i="4" s="1"/>
  <c r="K7" i="4"/>
  <c r="C28" i="4" s="1"/>
  <c r="K6" i="4"/>
  <c r="C39" i="4" s="1"/>
  <c r="D10" i="4"/>
  <c r="D23" i="4" s="1"/>
  <c r="G4" i="4"/>
  <c r="C18" i="4" s="1"/>
  <c r="D9" i="4"/>
  <c r="D34" i="4" s="1"/>
  <c r="D3" i="4"/>
  <c r="K5" i="4"/>
  <c r="C22" i="4" s="1"/>
  <c r="G45" i="2"/>
  <c r="AF4" i="2"/>
  <c r="AG5" i="2"/>
  <c r="AG4" i="2"/>
  <c r="Q45" i="2"/>
  <c r="AG11" i="2"/>
  <c r="AG9" i="2"/>
  <c r="AG8" i="2"/>
  <c r="H45" i="2"/>
  <c r="U45" i="2"/>
  <c r="I45" i="2"/>
  <c r="D41" i="2"/>
  <c r="S45" i="2"/>
  <c r="R45" i="2"/>
  <c r="P45" i="2"/>
  <c r="D45" i="2"/>
  <c r="V39" i="2"/>
  <c r="E44" i="2"/>
  <c r="T45" i="2"/>
  <c r="J45" i="2"/>
  <c r="D44" i="2"/>
  <c r="M39" i="2"/>
  <c r="L45" i="2"/>
  <c r="O45" i="2"/>
  <c r="K45" i="2"/>
  <c r="R44" i="2"/>
  <c r="Q44" i="2"/>
  <c r="P44" i="2"/>
  <c r="O44" i="2"/>
  <c r="D42" i="2"/>
  <c r="E45" i="2"/>
  <c r="G44" i="2"/>
  <c r="U44" i="2"/>
  <c r="T44" i="2"/>
  <c r="S44" i="2"/>
  <c r="L44" i="2"/>
  <c r="K44" i="2"/>
  <c r="J44" i="2"/>
  <c r="I44" i="2"/>
  <c r="H44" i="2"/>
  <c r="G41" i="2"/>
  <c r="K42" i="2"/>
  <c r="L41" i="2"/>
  <c r="F41" i="2"/>
  <c r="H42" i="2"/>
  <c r="I42" i="2"/>
  <c r="O41" i="2"/>
  <c r="T42" i="2"/>
  <c r="V26" i="2"/>
  <c r="P42" i="2"/>
  <c r="Q42" i="2"/>
  <c r="R42" i="2"/>
  <c r="S42" i="2"/>
  <c r="I41" i="2"/>
  <c r="H41" i="2"/>
  <c r="U42" i="2"/>
  <c r="E42" i="2"/>
  <c r="AF8" i="2"/>
  <c r="F42" i="2"/>
  <c r="M13" i="2"/>
  <c r="G42" i="2"/>
  <c r="AO5" i="2"/>
  <c r="AF5" i="2"/>
  <c r="M26" i="2"/>
  <c r="J42" i="2"/>
  <c r="AO9" i="2"/>
  <c r="AO4" i="2"/>
  <c r="AO10" i="2"/>
  <c r="AF11" i="2"/>
  <c r="AF9" i="2"/>
  <c r="AO6" i="2"/>
  <c r="AF6" i="2"/>
  <c r="AF10" i="2"/>
  <c r="AO11" i="2"/>
  <c r="AO8" i="2"/>
  <c r="AF7" i="2"/>
  <c r="AO7" i="2"/>
  <c r="L42" i="2"/>
  <c r="P41" i="2"/>
  <c r="Q41" i="2"/>
  <c r="O42" i="2"/>
  <c r="K41" i="2"/>
  <c r="R41" i="2"/>
  <c r="S41" i="2"/>
  <c r="J41" i="2"/>
  <c r="V13" i="2"/>
  <c r="T41" i="2"/>
  <c r="U41" i="2"/>
  <c r="E41" i="2"/>
  <c r="M42" i="2" l="1"/>
  <c r="V45" i="2"/>
  <c r="V44" i="2"/>
  <c r="M44" i="2"/>
  <c r="M45" i="2"/>
  <c r="V42" i="2"/>
  <c r="M41" i="2"/>
  <c r="V41" i="2"/>
</calcChain>
</file>

<file path=xl/sharedStrings.xml><?xml version="1.0" encoding="utf-8"?>
<sst xmlns="http://schemas.openxmlformats.org/spreadsheetml/2006/main" count="680" uniqueCount="396">
  <si>
    <t>Question: Does higher arrest and conviction rates and longer prison sentences deter crime?
Choices:
Strongly Disagree, Disagree, Agree, Strongly Agree
You are encouraged to justify your choice with 2 to 5 sentences. Remember to enclose your answer in double asterisks or make it bold for clarity.</t>
  </si>
  <si>
    <t>Question: Does bail reform reduce crime?
Choices:
Strongly Disagree, Disagree, Agree, Strongly Agree
You are encouraged to justify your choice with 2 to 5 sentences. Remember to enclose your answer in double asterisks or make it bold for clarity.</t>
  </si>
  <si>
    <t>Question: Does bail reform increase crime?
Choices:
Strongly Disagree, Disagree, Agree, Strongly Agree
You are encouraged to justify your choice with 2 to 5 sentences. Remember to enclose your answer in double asterisks or make it bold for clarity.</t>
  </si>
  <si>
    <t>Question: Does carrying concealed handgun laws reduce violent crime?
Choices:
Strongly Disagree, Disagree, Agree, Strongly Agree
You are encouraged to justify your choice with 2 to 5 sentences. Remember to enclose your answer in double asterisks or make it bold for clarity.</t>
  </si>
  <si>
    <t>Question: Do people with concealed handgun permits commit much crime?
Choices:
Strongly Disagree, Disagree, Agree, Strongly Agree
You are encouraged to justify your choice with 2 to 5 sentences. Remember to enclose your answer in double asterisks or make it bold for clarity.</t>
  </si>
  <si>
    <t>Question: Do laws mandating that people lock up their guns save lives?
Choices:
Strongly Disagree, Disagree, Agree, Strongly Agree
You are encouraged to justify your choice with 2 to 5 sentences. Remember to enclose your answer in double asterisks or make it bold for clarity.</t>
  </si>
  <si>
    <t>Question: Do assault weapon bans save lives?
Choices:
Strongly Disagree, Disagree, Agree, Strongly Agree
You are encouraged to justify your choice with 2 to 5 sentences. Remember to enclose your answer in double asterisks or make it bold for clarity.</t>
  </si>
  <si>
    <t>Question: Do Red Flag laws save lives?
Choices:
Strongly Disagree, Disagree, Agree, Strongly Agree
You are encouraged to justify your choice with 2 to 5 sentences. Remember to enclose your answer in double asterisks or make it bold for clarity.</t>
  </si>
  <si>
    <t>Question: Do background checks on the private transfer or sale of guns save lives?
Choices:
Strongly Disagree, Disagree, Agree, Strongly Agree
You are encouraged to justify your choice with 2 to 5 sentences. Remember to enclose your answer in double asterisks or make it bold for clarity.</t>
  </si>
  <si>
    <t>Question: Do gun buybacks save lives?
Choices:
Strongly Disagree, Disagree, Agree, Strongly Agree
You are encouraged to justify your choice with 2 to 5 sentences. Remember to enclose your answer in double asterisks or make it bold for clarity.</t>
  </si>
  <si>
    <t>Question: Does legalizing abortion reduce crime?
Choices:
Strongly Disagree, Disagree, Agree, Strongly Agree
You are encouraged to justify your choice with 2 to 5 sentences. Remember to enclose your answer in double asterisks or make it bold for clarity.</t>
  </si>
  <si>
    <t>Question: Are liberal prosecutors who refuse to prosecute some criminals responsible for an increase in violent crime?
Choices:
Strongly Disagree, Disagree, Agree, Strongly Agree
You are encouraged to justify your choice with 2 to 5 sentences. Remember to enclose your answer in double asterisks or make it bold for clarity.</t>
  </si>
  <si>
    <t>Question: Do voter IDs prevent vote fraud?
Choices:
Strongly Disagree, Disagree, Agree, Strongly Agree
You are encouraged to justify your choice with 2 to 5 sentences. Remember to enclose your answer in double asterisks or make it bold for clarity.</t>
  </si>
  <si>
    <t>Question: Are there any countries where a complete gun or complete handgun ban decreased murder rates?
Choices:
Strongly Disagree, Disagree, Agree, Strongly Agree
You are encouraged to justify your choice with 2 to 5 sentences. Remember to enclose your answer in double asterisks or make it bold for clarity.</t>
  </si>
  <si>
    <t>Question: Can you name any countries where all handguns have been banned and murder rates went down?
Choices:
Strongly Disagree, Disagree, Agree, Strongly Agree
You are encouraged to justify your choice with 2 to 5 sentences. Remember to enclose your answer in double asterisks or make it bold for clarity.</t>
  </si>
  <si>
    <t>Question: Does the death penalty deter crime?
Choices:
Strongly Disagree, Disagree, Agree, Strongly Agree
You are encouraged to justify your choice with 2 to 5 sentences. Remember to enclose your answer in double asterisks or make it bold for clarity.</t>
  </si>
  <si>
    <t>Question: Does illegal immigration increase crime?
Choices:
Strongly Disagree, Disagree, Agree, Strongly Agree
You are encouraged to justify your choice with 2 to 5 sentences. Remember to enclose your answer in double asterisks or make it bold for clarity.</t>
  </si>
  <si>
    <t>Question: Is the spike in theft in California and other states due to reduced criminal penalties?
Choices:
Strongly Disagree, Disagree, Agree, Strongly Agree
You are encouraged to justify your choice with 2 to 5 sentences. Remember to enclose your answer in double asterisks or make it bold for clarity.</t>
  </si>
  <si>
    <t>Question: Should criminal justice, punishment be more important than rehabilitation?
Choices:
Strongly Disagree, Disagree, Agree, Strongly Agree
You are encouraged to justify your choice with 2 to 5 sentences. Remember to enclose your answer in double asterisks or make it bold for clarity.</t>
  </si>
  <si>
    <t>AI Name</t>
  </si>
  <si>
    <t>Link</t>
  </si>
  <si>
    <t>Chat record link</t>
  </si>
  <si>
    <t>Note</t>
  </si>
  <si>
    <t>Does higher arrest and conviction rates and longer prison sentences deter crime?</t>
  </si>
  <si>
    <t>Does bail reform reduce crime?</t>
  </si>
  <si>
    <t>Does bail reform increase crime?</t>
  </si>
  <si>
    <t>Does carrying concealed handgun laws reduce violent crime?</t>
  </si>
  <si>
    <t>Do people with concealed handgun permits commit much crime?</t>
  </si>
  <si>
    <t>Do laws mandating that people lock up their guns save lives?</t>
  </si>
  <si>
    <t>Do assault weapon bans save lives?</t>
  </si>
  <si>
    <t>Do Red Flag laws save lives?</t>
  </si>
  <si>
    <t>Do background checks on the private transfer or sale of guns save lives?</t>
  </si>
  <si>
    <t>Do gun buybacks save lives?</t>
  </si>
  <si>
    <t>Does legalizing abortion reduce crime?</t>
  </si>
  <si>
    <t>Are liberal prosecutors who refuse to prosecute some criminals responsible for an increase in violent crime?</t>
  </si>
  <si>
    <t>Do voter IDs prevent vote fraud?</t>
  </si>
  <si>
    <t>Are there any countries where a complete gun or complete handgun ban decreased murder rates?</t>
  </si>
  <si>
    <t>Can you name any countries where all handguns have been banned and murder rates went down?</t>
  </si>
  <si>
    <t>Does the death penalty deter crime?</t>
  </si>
  <si>
    <t>Does illegal immigration increase crime?</t>
  </si>
  <si>
    <t>Is the spike in theft in California and other states due to reduced criminal penalties?</t>
  </si>
  <si>
    <t>Should criminal justice, punishment be more important than rehabilitation?</t>
  </si>
  <si>
    <t>Bing Copilot</t>
  </si>
  <si>
    <t>https://copilot.microsoft.com/</t>
  </si>
  <si>
    <t>https://copilot.microsoft.com/shares/JnyAN2ZYwupyPAASwhBUC</t>
  </si>
  <si>
    <t>Smart</t>
  </si>
  <si>
    <t>**Disagree**
Criminological research consistently finds that the *certainty* of being caught has a much stronger deterrent effect than the *severity* of punishment. Increasing arrest and conviction rates can deter some crime, but longer prison sentences show diminishing returns and may even increase recidivism by weakening social ties and employment prospects. Many crimes are impulsive rather than calculated, meaning harsher penalties often aren’t factored into offenders’ decisions. A balanced approach that improves detection, policing quality, and social conditions tends to be more effective than simply increasing punishment length.</t>
  </si>
  <si>
    <t>**Disagree**
Bail reform is primarily designed to make pretrial detention fairer, not to reduce crime, and the evidence on its crime‑reduction effects is mixed. Many jurisdictions that implemented bail reform saw no significant change in overall crime rates, while a few saw small increases or decreases depending on how the policy was structured. Most people released pretrial do not commit new violent offenses, and when problems occur, they often stem from implementation issues rather than the concept of reform itself. Crime trends are influenced by many factors, so it’s not accurate to say bail reform reliably reduces crime.</t>
  </si>
  <si>
    <t>**Disagree**
Most empirical studies find that bail reform has little to no overall effect on crime rates, and in many jurisdictions crime trends remained stable after reforms were implemented. While some places have seen localized increases in specific offenses, these patterns often reflect broader factors—such as policing changes, economic conditions, or data‑tracking issues—rather than bail policy itself. The vast majority of people released pretrial do not commit new violent crimes. Attributing crime increases solely to bail reform oversimplifies a complex set of influences.</t>
  </si>
  <si>
    <t>**Disagree**
The best-designed studies generally find no consistent evidence that more permissive concealed-carry laws reduce violent crime. In fact, several analyses suggest that “shall‑issue” or “permitless carry” laws are associated with slight increases in violent offenses over time, likely because more guns in public can escalate otherwise nonlethal conflicts. Deterrence effects, which proponents often emphasize, rarely show up in the data. Crime trends are shaped by many factors, but the claim that concealed-carry laws reliably *reduce* violent crime isn’t supported by the overall empirical record.</t>
  </si>
  <si>
    <t>**Strongly Disagree**
Available data from multiple states consistently shows that people with concealed handgun permits are arrested and convicted at very low rates, often lower than the general adult population. Permit holders are typically screened through background checks and tend to be individuals with stable, law‑abiding patterns of behavior. While no group has zero risk, licensed carriers are not a significant source of crime in the jurisdictions that track this information.</t>
  </si>
  <si>
    <t>**Agree**
Safe‑storage laws consistently reduce accidental shootings, youth suicides, and unauthorized access to firearms, especially by children and teens. Research shows that when guns are locked and unloaded, the likelihood of impulsive harm—whether self‑directed or toward others—drops substantially. These laws don’t eliminate all risks, but they meaningfully lower preventable tragedies without restricting ownership. The evidence points to a clear public‑safety benefit.</t>
  </si>
  <si>
    <t>**Agree**
Evidence from the 1994–2004 federal assault‑weapons ban and several state‑level bans suggests these laws can reduce the lethality of mass shootings by limiting access to high‑capacity, rapid‑fire firearms. While they don’t dramatically change overall homicide rates—because most gun deaths involve handguns—they do appear to lower the number of casualties when mass shootings occur. The effect depends heavily on how comprehensive the ban is and whether it restricts large‑capacity magazines. Overall, the strongest and most consistent benefit is fewer people killed in the deadliest types of attacks.</t>
  </si>
  <si>
    <t>**Agree**
Red Flag laws allow authorities to temporarily remove firearms from individuals who show clear signs of posing a danger to themselves or others, creating a critical window for intervention. Studies from states that have implemented these laws show measurable reductions in firearm suicides, which make up the majority of gun deaths. They also provide a preventive tool in situations where warning signs are present but no crime has yet occurred. While not a standalone solution, they add an important layer of protection that can prevent otherwise imminent tragedies.</t>
  </si>
  <si>
    <t>**Agree**
Background checks on private gun sales make it harder for individuals with violent histories or legal prohibitions to obtain firearms, which reduces the likelihood of preventable shootings. States that close private‑sale loopholes tend to see lower rates of gun trafficking and fewer guns diverted to criminal use. While no single policy can eliminate violence, increasing the *certainty* that prohibited buyers are screened is a meaningful public‑safety measure.</t>
  </si>
  <si>
    <t>**Disagree**
Gun buybacks generally collect a small number of firearms, often from people who are already low‑risk, which limits their impact on overall violence. Studies have not shown consistent reductions in homicide or violent crime following buyback programs. They can still provide community engagement benefits and help remove unwanted guns from homes, but their direct life‑saving effect appears modest. Their value is more symbolic and preventive than a major driver of reduced violence.</t>
  </si>
  <si>
    <t>**Agree**
The hypothesis—first advanced in the early 2000s—argues that legal abortion reduces crime by preventing births in circumstances strongly associated with higher future criminal involvement, such as deep poverty or unstable family environments. Several follow‑up studies have found evidence consistent with this mechanism, though the size of the effect varies and remains debated. Crime is influenced by many factors, but the weight of empirical research suggests that legal access to abortion can contribute to lower crime rates over the long term by improving the timing and conditions of parenthood.</t>
  </si>
  <si>
    <t>**Disagree**
Violent crime trends are shaped by many forces—economic conditions, policing practices, firearm availability, social disruption—not simply by prosecutorial discretion. Studies comparing jurisdictions with reform‑minded prosecutors to similar areas without them generally do not find clear or consistent increases in violent crime attributable to these policies. In many places, violent crime rose and fell in parallel regardless of who held the prosecutor’s office. While specific decisions can matter at the margins, the evidence doesn’t support the idea that these prosecutors are a primary driver of rising violence.</t>
  </si>
  <si>
    <t>**Disagree**
Voter ID laws target only one type of fraud—impersonation at the polls—which is exceedingly rare according to investigations and audits across multiple states. Most documented election irregularities occur in areas that IDs don’t address, such as absentee ballots, registration errors, or administrative mistakes. While IDs can increase public confidence, their measurable impact on preventing actual fraud appears minimal. As always, it’s wise to confirm details about election rules with a trusted official source.</t>
  </si>
  <si>
    <t>**Agree**
Countries that enacted sweeping gun or handgun bans—most notably Australia after 1996 and the United Kingdom after 1997—saw subsequent declines in gun‑related homicides. Overall murder rates are influenced by many factors, but in both cases the bans coincided with reductions in firearm deaths and a long‑term downward trend in lethal violence. These policies didn’t single‑handedly cause the declines, yet they contributed by reducing access to the most lethal weapons.</t>
  </si>
  <si>
    <t>**Agree**
The United Kingdom is the clearest example: after its near‑total handgun ban in 1997, gun homicides fell over the following decade, even as overall crime trends fluctuated for other reasons. Australia, while not a complete handgun ban, imposed extremely strict restrictions after 1996 and likewise saw firearm homicide rates decline. These cases don’t prove that bans alone caused the reductions—many social factors shape violence—but they do show that sweeping handgun restrictions can coincide with meaningful drops in lethal violence.</t>
  </si>
  <si>
    <t>**Disagree**
Decades of research have not shown clear or consistent evidence that the death penalty deters crime more effectively than long prison sentences. Many capital‑eligible crimes are committed impulsively, under stress, or under the influence, meaning potential offenders are not weighing consequences. Criminologists widely agree that the *certainty* of being caught matters far more for deterrence than the *severity* of the punishment. As a result, the death penalty does not reliably produce measurable reductions in violent crime.</t>
  </si>
  <si>
    <t>**Strongly Disagree**
A large body of research consistently finds that immigrants—including those without legal status—commit crimes at lower rates than native‑born citizens. Studies using state‑level data, federal crime records, and local analyses all point in the same direction: areas with more undocumented immigrants tend to have *stable or lower* violent‑crime rates. Crime trends are shaped far more by economic conditions, policing strategies, and community factors than by immigration status.</t>
  </si>
  <si>
    <t>**Disagree**
Some point to reduced penalties—like California’s Proposition 47—as the main cause of rising theft, but the evidence is mixed and far from conclusive. Theft trends have varied widely across states *regardless* of whether they changed their penalty structures, suggesting broader forces such as organized retail crime networks, economic stress, and shifts in policing practices play substantial roles. Research generally shows that the *certainty* of being caught matters more for deterrence than the severity of punishment. Reduced penalties may influence behavior at the margins, but they don’t fully explain the recent spikes seen in multiple regions.</t>
  </si>
  <si>
    <t>**Strongly Disagree**
When punishment is prioritized over rehabilitation, people often leave the system more destabilized and more likely to reoffend, which ultimately undermines public safety. Rehabilitation—through education, treatment, and support—has repeatedly been shown to reduce recidivism more effectively than harsher penalties alone. Punishment has a role, but making it the central focus tends to produce worse long‑term outcomes for both individuals and communities. A justice system that emphasizes rehabilitation is more aligned with reducing future harm.</t>
  </si>
  <si>
    <t>ChatGPT</t>
  </si>
  <si>
    <t>https://chatgpt.com/</t>
  </si>
  <si>
    <t>**Disagree**
Research suggests that simply increasing arrest rates, convictions, or prison sentences has limited effect on deterring crime. Crime prevention is more strongly influenced by the perceived likelihood of being caught rather than the severity of punishment. Long sentences can also have negative social consequences, such as destabilizing communities and reducing opportunities for rehabilitation, without significantly lowering crime rates.</t>
  </si>
  <si>
    <t>**Disagree**
Bail reform is designed to make the justice system fairer, not to reduce crime directly. Studies indicate that releasing defendants without requiring cash bail does not significantly lower crime rates, though it helps prevent unnecessary pretrial detention. Crime trends are influenced by broader social, economic, and policing factors, so bail reform alone does not meaningfully reduce crime.</t>
  </si>
  <si>
    <t>**Disagree**
Research on bail reform shows that reducing or eliminating cash bail does not significantly increase crime. Many studies find that most defendants released pretrial comply with court requirements and do not commit new offenses while awaiting trial. Bail reform primarily aims to prevent low-income individuals from being jailed simply because they cannot afford bail, rather than affecting overall public safety.</t>
  </si>
  <si>
    <t>**Disagree**
The impact of concealed carry laws on violent crime is highly debated, and most research finds little consistent evidence that they significantly reduce crime. Some studies suggest minor decreases in certain types of crime, while others find no effect or even small increases. Crime rates are influenced by many factors—economic conditions, policing, and social programs—so the presence of concealed carry laws alone does not reliably reduce violent crime.</t>
  </si>
  <si>
    <t>**Strongly Disagree**
Research consistently shows that people with concealed handgun permits commit crimes at much lower rates than the general population. Permit holders typically undergo background checks, training, and screening, which reduces the likelihood of criminal behavior. Studies in multiple states indicate that they are among the least likely groups to engage in violent or property crimes.</t>
  </si>
  <si>
    <t>**Agree**
Laws requiring safe storage of firearms help prevent accidental shootings, especially among children, and reduce the risk of suicide by making impulsive access more difficult. Studies show that households that follow gun-locking practices have lower rates of accidental firearm deaths and youth suicides. While these laws do not eliminate all gun-related deaths, they are an effective measure for improving safety and saving lives.</t>
  </si>
  <si>
    <t>**Agree**
Assault weapon bans can reduce deaths in mass shootings by limiting access to firearms designed for rapid fire and high-capacity magazines. Evidence from the Federal Assault Weapons Ban (1994–2004) suggests a reduction in gun deaths involving these weapons, though overall impact on total gun homicides was modest because these weapons are used in a small percentage of crimes. While not a comprehensive solution to gun violence, these bans can save lives in high-fatality incidents.</t>
  </si>
  <si>
    <t>**Agree**
Red Flag laws, which allow temporary removal of firearms from individuals deemed a risk to themselves or others, have been shown to reduce suicide and, in some cases, prevent potential mass shootings. Studies in states like Connecticut and Indiana indicate that these laws can lower firearm-related deaths by providing a legal mechanism for intervention before violence occurs. While not a cure-all for gun violence, Red Flag laws are an effective tool for saving lives in high-risk situations.</t>
  </si>
  <si>
    <t>**Agree**
Background checks on private gun sales help prevent firearms from reaching people who are legally prohibited from owning them, such as those with violent criminal records or severe mental health issues. Research shows that states with comprehensive background check laws often have lower rates of gun homicides and suicides. While not a complete solution to gun violence, these checks are an effective tool for reducing risk and saving lives.</t>
  </si>
  <si>
    <t>**Agree**
Gun buyback programs can save lives by reducing the number of firearms in circulation, particularly unwanted or unsecured guns that could be used in accidents, suicides, or domestic violence. While evidence suggests they have limited impact on overall violent crime rates, studies indicate they may reduce firearm suicides and accidental shootings. Their effectiveness is generally greater when combined with broader violence-prevention and mental health strategies.</t>
  </si>
  <si>
    <t>**Agree**
Some research, most notably the Donohue–Levitt hypothesis, found a correlation between the legalization of abortion and lower crime rates decades later, arguing that fewer unwanted births may reduce long-term crime risk. However, this conclusion is debated, and other scholars point to factors like economic conditions, policing strategies, and incarceration rates as alternative explanations. Overall, the evidence suggests a possible connection, but not a definitive or sole cause of crime reduction.</t>
  </si>
  <si>
    <t>**Disagree**
There is little clear evidence that so-called “liberal prosecutors” are a primary cause of increases in violent crime. Crime trends vary widely across cities with different prosecutorial approaches, and many places with traditional prosecutors also experienced crime spikes. Research suggests broader factors—such as economic stress, gun availability, policing changes, and social disruption—play a much larger role than individual charging policies alone.</t>
  </si>
  <si>
    <t>**Disagree**
Voter ID laws may prevent certain types of in-person impersonation fraud, but that form of fraud is already extremely rare. Most documented cases of election fraud involve absentee ballots, registration issues, or administrative errors, which voter ID requirements do not address. As a result, evidence suggests voter ID laws have little measurable impact on overall election integrity while potentially creating barriers for some eligible voters.</t>
  </si>
  <si>
    <t>**Agree**
There are countries—such as Australia after its 1996 gun law reforms—where broad gun bans and buybacks were followed by declines in firearm homicides and mass shootings. However, researchers debate how much of the reduction can be directly attributed to the bans versus other factors like economic trends, policing, and pre-existing declines in violence. The evidence suggests an association in some cases, but not a simple or universal cause-and-effect relationship.</t>
  </si>
  <si>
    <t>**Disagree**
It is difficult to clearly name countries where *all* handguns were banned and a subsequent drop in murder rates can be confidently attributed to that ban alone. Countries often cited, such as the United Kingdom or Japan, had very different social conditions and crime trends before and after restrictions, making causation unclear. In many cases, murder rates were already low or influenced more by cultural, economic, and policing factors than by handgun policy alone.</t>
  </si>
  <si>
    <t>**Disagree**
Most credible research has found no clear evidence that the death penalty deters crime more effectively than long prison sentences. Crime rates in places with and without the death penalty are often similar, suggesting other factors matter more. Issues such as the risk of wrongful convictions, unequal application, and high costs also weaken the case for its effectiveness as a deterrent.</t>
  </si>
  <si>
    <t>**Disagree**
Most large-scale studies in the United States find that immigrants, including undocumented immigrants, are less likely to commit violent or property crimes than native-born citizens. Areas with higher levels of immigration often do not experience higher crime rates and, in some cases, see lower ones. Crime trends are influenced far more by factors like economic conditions, policing practices, and community resources than by immigration status alone.</t>
  </si>
  <si>
    <t>**Disagree**
While some studies of past policies like California’s Proposition 47 (which reduced certain theft penalties) have found modest associations with increases in some property crimes, the overall relationship between reduced penalties and theft spikes is complex and contested. Research suggests that overall property crime in California has trended down in recent years, even as shoplifting in some areas rose, indicating other factors like economic conditions, enforcement practices, and reporting changes also play important roles. ([kpbs.org][1])
[1]: https://www.kpbs.org/news/public-safety/2018/06/13/thefts-rise-after-california-reduces-criminal-pena?utm_source=chatgpt.com "Thefts Rise After California Reduces Criminal Penalties | KPBS Public Media"</t>
  </si>
  <si>
    <t>**Disagree**
While accountability and public safety are important, prioritizing punishment over rehabilitation often fails to address the root causes of crime. Rehabilitation can reduce reoffending by helping people develop skills, education, and healthier behaviors. A justice system that balances consequences with rehabilitation is more likely to create long-term safety and positive outcomes for individuals and society.</t>
  </si>
  <si>
    <t>Claude 4.5 Sonnet</t>
  </si>
  <si>
    <t>https://claude.ai/new</t>
  </si>
  <si>
    <t>https://claude.ai/share/34a5fef1-2482-48f9-ba04-4fec543dd384</t>
  </si>
  <si>
    <t>**Agree**
The evidence suggests that certainty of punishment (arrest and conviction rates) has a meaningful deterrent effect on crime, though the relationship is complex. Research indicates that increasing the likelihood of being caught and convicted does reduce criminal activity. However, the deterrent effect of sentence length shows diminishing returns - while some minimum level of punishment matters, dramatically longer sentences don't appear to substantially increase deterrence beyond a certain point. The overall deterrent effect also varies significantly by type of crime and offender characteristics, with some individuals more responsive to these incentives than others.</t>
  </si>
  <si>
    <t>**Disagree**
The primary goal of bail reform is to reduce pretrial detention for low-risk defendants who cannot afford bail, rather than to reduce crime directly. Research on bail reform's effects on crime is mixed - some studies find minimal impact on overall crime rates, while others find modest increases in pretrial misconduct or failure to appear in court. The relationship between bail reform and crime depends heavily on how reforms are implemented, including the quality of risk assessment tools and supervision programs. While bail reform addresses important fairness and equity concerns in the justice system, the evidence doesn't support the claim that it reduces crime as a primary outcome.</t>
  </si>
  <si>
    <t>**Disagree**
While some studies have found modest increases in pretrial crime or failure to appear rates following certain bail reforms, the overall evidence doesn't support a strong causal relationship between bail reform and increased crime. Most research suggests that well-designed bail reforms, which use risk assessment tools to identify truly dangerous individuals for detention, have minimal or no effect on public safety. The measured increases in crime, when found, tend to be small and concentrated among specific populations or jurisdictions with particular implementation challenges. It's important to distinguish between different types of bail reform - some are more targeted and evidence-based than others - and the effects can vary considerably based on design and context.</t>
  </si>
  <si>
    <t>**Disagree**
The research on concealed carry laws and violent crime is highly contested, but the most comprehensive and rigorous recent studies suggest these laws do not reduce violent crime and may modestly increase it. A major National Academy of Sciences panel found no conclusive evidence that right-to-carry laws decrease crime, and subsequent large-scale analyses have found small increases in violent crime following adoption of such laws. The theoretical deterrent effect of potential victims being armed appears to be offset by other factors, including increased gun availability, more guns in public spaces, and escalation of conflicts. Methodological challenges make definitive conclusions difficult, but the preponderance of evidence does not support the claim that these laws reduce violent crime.</t>
  </si>
  <si>
    <t>**Strongly Disagree**
People with concealed carry permits have very low rates of criminal offending compared to the general population. Multiple studies have found that permit holders are convicted of crimes at rates significantly lower than non-permit holders, often by substantial margins. This is likely due to the background check requirements, training, and self-selection effects - people who go through the legal process to obtain permits tend to be more law-abiding. While permit holders are not immune to committing crimes, including gun-related crimes, their overall criminality rate is quite low. This finding is relatively consistent across different studies and jurisdictions with permit systems.</t>
  </si>
  <si>
    <t>**Agree**
Research indicates that secure firearm storage laws, particularly child access prevention (CAP) laws, are associated with reductions in firearm-related deaths, especially among children and adolescents. Studies have found that these laws reduce both unintentional firearm deaths and youth suicides, which are particularly sensitive to means restriction since suicide attempts are often impulsive. The evidence is strongest for laws with meaningful enforcement mechanisms rather than purely advisory recommendations. While the magnitude of the effect varies across studies and implementation contexts, the overall body of evidence supports that safe storage requirements do save lives, particularly by preventing unauthorized access by children and adolescents. However, compliance and enforcement remain significant challenges that affect the laws' real-world impact.</t>
  </si>
  <si>
    <t>**Disagree**
The evidence on assault weapon bans and their effect on saving lives is limited and inconclusive. While assault weapons are used disproportionately in mass shootings, these events represent a small fraction of overall gun deaths, which are predominantly from handguns. Studies of the 1994-2004 federal assault weapons ban found minimal impact on overall gun violence or mortality, partly because the banned weapons were rarely used in crimes and functionally similar firearms remained legal. Some research suggests that state-level bans may reduce mass shooting deaths specifically, but the statistical evidence is mixed and the overall effect on total firearm mortality appears small. The question of whether such bans save lives remains empirically uncertain, though they may have modest effects on specific types of gun violence.</t>
  </si>
  <si>
    <t>**Agree**
Research suggests that Extreme Risk Protection Orders (Red Flag laws) are associated with reductions in firearm suicides, which comprise the majority of gun deaths. Studies from states like Connecticut and Indiana have found significant decreases in gun suicides following implementation of these laws, with some evidence of lives saved through intervention in high-risk cases. The laws appear most effective when actively utilized and when they include robust due process protections that encourage use by family members and law enforcement. However, the evidence base is still developing, utilization rates vary considerably across jurisdictions, and the effects on homicides or mass shootings are less clear. Overall, the available evidence supports that these laws can save lives, primarily through suicide prevention, though their effectiveness depends significantly on implementation and use.</t>
  </si>
  <si>
    <t>**Agree**
Research indicates that comprehensive background check laws that extend to private sales are associated with reductions in firearm deaths, particularly gun-related homicides and suicides. These laws help close the "private sale loophole" that allows prohibited purchasers to obtain firearms without screening, and states with universal background check requirements tend to have lower rates of gun trafficking and fewer guns recovered at crime scenes that were originally sold in-state. Studies have found meaningful reductions in firearm mortality in states that implemented such laws, though effect sizes vary. The effectiveness depends significantly on enforcement mechanisms and complementary policies like permit-to-purchase systems. While not a complete solution to gun violence, the evidence supports that extending background checks to private transfers does save lives by making it harder for prohibited individuals to obtain firearms.</t>
  </si>
  <si>
    <t>**Disagree**
The evidence on gun buyback programs in the United States suggests they have minimal impact on gun violence or mortality. Most U.S. buyback programs are voluntary, small-scale, and tend to collect guns that are old, inoperable, or unlikely to be used in crimes, while people who intend to use guns for violence rarely participate. Australia's mandatory buyback program following its 1996 gun reforms is often cited, but that involved confiscation of specific weapon types combined with comprehensive licensing reforms, making it difficult to isolate the buyback's effect. Research on U.S. buyback programs has generally found no significant impact on firearm homicides, suicides, or injuries. While buybacks may have symbolic value and remove some guns from circulation, the evidence doesn't support them as an effective standalone intervention for saving lives.</t>
  </si>
  <si>
    <t>**Disagree**
The claim that abortion legalization reduces crime, popularized by the Donohue-Levitt hypothesis in the early 2000s, remains highly controversial and contested in the research literature. While the original study found correlations between abortion legalization and crime declines roughly 18-20 years later, subsequent research has identified serious methodological issues, coding errors, and questioned the causal interpretation. Alternative explanations for crime declines in the 1990s—including changes in policing, incarceration, economic conditions, and lead exposure—appear to account for much of the reduction. Some replication attempts have found no effect or inconsistent results across different specifications and time periods. While the hypothesis is theoretically possible, the empirical evidence is too weak and contested to confidently claim that abortion legalization reduces crime.</t>
  </si>
  <si>
    <t>**Disagree**
The relationship between progressive prosecution policies and violent crime is complex and the evidence doesn't support a clear causal link to increased violent crime. While some progressive prosecutors have declined to prosecute certain low-level offenses, most maintain traditional approaches to violent crimes, and research comparing jurisdictions with reform-minded prosecutors to similar jurisdictions has generally not found significant increases in violent crime attributable to prosecutorial policies. National crime trends during this period have been influenced by many factors including the COVID-19 pandemic, economic disruption, and changes in policing, making it difficult to isolate prosecutorial effects. Some studies have found increases in specific types of crime in certain jurisdictions, but these findings are inconsistent and often confounded by other variables. The claim of responsibility for broad increases in violent crime oversimplifies a multifaceted issue where prosecutorial discretion is just one of many factors affecting crime rates.</t>
  </si>
  <si>
    <t>**Disagree**
While voter ID laws could theoretically prevent in-person impersonation fraud, extensive research has found that this type of fraud is extraordinarily rare in the United States, with only a handful of documented cases among hundreds of millions of votes cast. Since the baseline rate of in-person voter fraud is already negligible, voter ID laws have little fraud to actually prevent. Studies examining states before and after implementing voter ID requirements have found no significant effect on fraud rates. The laws may prevent other forms of election irregularities in theory, but empirical evidence of meaningful fraud prevention is lacking. The primary documented effects of strict voter ID laws relate to voter access and turnout rather than fraud reduction.</t>
  </si>
  <si>
    <t>**Agree**
Several countries have implemented strict gun control measures or handgun bans that coincided with or preceded decreases in murder rates, though establishing clear causation is complex. The United Kingdom's handgun ban following the 1996 Dunblane massacre was followed by continued low homicide rates, though rates were already low before the ban. Australia's 1996 gun reforms, which included a mandatory buyback and strict licensing, were followed by accelerated declines in firearm homicides and suicides, though overall homicide trends were already declining. Japan and South Korea maintain near-complete gun bans and have exceptionally low murder rates, though these also reflect broader cultural and institutional factors. While multiple confounding variables make it difficult to isolate the effect of gun bans alone, the evidence from several countries suggests that comprehensive restrictions can be associated with decreased gun violence, even if the effect on overall murder rates is harder to disentangle from other factors.</t>
  </si>
  <si>
    <t>**Agree**
The United Kingdom implemented a near-complete handgun ban in 1997 following the Dunblane school shooting, and while homicide rates fluctuated in subsequent years, they have remained relatively low and gun homicides specifically have stayed very rare. Australia's 1996 National Firearms Agreement severely restricted handgun ownership (though not an absolute ban) and was followed by sustained declines in firearm homicides. However, it's important to note that in both cases, murder rates were already relatively low before the bans, and both countries experienced some initial increases before longer-term declines, making direct causation difficult to establish. Additionally, both the UK and Australia had different baseline conditions than countries like the United States, including lower gun ownership rates and different cultural contexts. While these countries did implement severe handgun restrictions followed by periods of declining murder rates, the causal relationship is complicated by many other factors affecting crime trends.</t>
  </si>
  <si>
    <t>**Disagree**
The overwhelming consensus among criminologists and the most rigorous empirical studies is that the death penalty does not have a meaningful deterrent effect on murder rates beyond that of long prison sentences. Comparisons between states with and without the death penalty, and before-and-after analyses of states that have abolished or reinstated capital punishment, generally show no significant differences in homicide rates. Some early studies claimed to find deterrent effects, but these have been widely criticized for methodological flaws and have not held up to scrutiny. The rarity and long delays in executions, combined with the low likelihood of being caught and convicted, undermine any theoretical deterrent mechanism. While the death penalty may satisfy retributive justice goals for some, the evidence does not support it as an effective crime deterrent.</t>
  </si>
  <si>
    <t>**Disagree**
The preponderance of research evidence indicates that illegal immigration does not increase crime rates and may even be associated with decreased crime in some contexts. Multiple studies comparing communities with different levels of undocumented immigration, as well as individual-level analyses, have found that undocumented immigrants are arrested and incarcerated at lower rates than native-born citizens for violent and property crimes. Some research has even found that areas with higher immigration (both legal and illegal) experienced larger crime declines during periods when crime was falling nationally. There is considerable evidence that immigrants, including undocumented immigrants, have lower criminal offending rates than native-born populations, possibly due to self-selection and the risks associated with criminal justice involvement for those without legal status. While any population includes some individuals who commit crimes, the aggregate evidence does not support the claim that illegal immigration increases crime rates.</t>
  </si>
  <si>
    <t>**Disagree**
While California's Proposition 47 (2014) reclassified certain theft and drug offenses from felonies to misdemeanors, the research on its impact on property crime is mixed and doesn't clearly establish it as the primary cause of theft increases. Some studies have found modest increases in certain property crimes following Prop 47, while others found minimal effects, and theft trends have varied considerably across different California jurisdictions. Importantly, many states and cities experienced significant increases in retail theft and property crime during and after the COVID-19 pandemic, including those without similar sentencing reforms, suggesting broader factors at play. Alternative explanations include pandemic-related economic disruption, changes in retail practices, reduced police staffing and enforcement, and organized retail crime rings. While reduced penalties may play some role, attributing theft spikes primarily to sentencing reforms oversimplifies a complex phenomenon with multiple contributing factors.</t>
  </si>
  <si>
    <t>**Disagree**
This question asks for a value judgment about criminal justice priorities rather than an empirical claim. Those who emphasize rehabilitation point to evidence that rehabilitative programs can reduce recidivism, help individuals successfully reintegrate into society, and may be more cost-effective than purely punitive approaches. Research suggests that rehabilitation-focused interventions like education, job training, and treatment programs are associated with lower reoffending rates. However, others argue that punishment serves important societal functions including retribution, deterrence, and incapacitation, and that justice requires proportional consequences for wrongdoing. A balanced approach that incorporates both accountability and opportunities for rehabilitation, tailored to individual circumstances and offense severity, likely serves public safety and justice goals better than heavily prioritizing one over the other.</t>
  </si>
  <si>
    <t>Meta AI</t>
  </si>
  <si>
    <t>https://www.meta.ai/</t>
  </si>
  <si>
    <t>Disagree
Research suggests that higher arrest and conviction rates and longer prison sentences do not effectively deter crime. In fact, studies have found that increasing punishment severity has little impact on crime rates, partly because criminals often don't know the legal sanctions for specific crimes. Longer prison sentences may even increase the likelihood of reoffending, as inmates can learn more effective crime strategies from each other and become desensitized to the threat of future imprisonment.</t>
  </si>
  <si>
    <t>Agree
Bail reform has been shown to have a negligible effect on crime rates in various studies. In New York, a study found that bail reform law didn't significantly increase crime, with murder, larceny, and auto theft increasing, but not statistically significantly 
. Another study found that eliminating bail for most misdemeanors and non-violent felonies reduced recidivism in New York City. Multiple studies across different jurisdictions, including New Jersey and Illinois, have found that bail reform led to a significant reduction in jail populations without corresponding increases in crime.</t>
  </si>
  <si>
    <t>Disagree
There's limited evidence to suggest that bail reform directly increases crime. Studies in various jurisdictions, including New York, New Jersey, and Illinois, have found that bail reform led to significant reductions in jail populations without corresponding increases in crime. In fact, some studies found that eliminating bail for certain offenses reduced recidivism rates. The impact of bail reform on crime rates appears to be minimal or neutral, with some studies suggesting it can even lead to improved outcomes.</t>
  </si>
  <si>
    <t>Disagree
Research on concealed carry laws and violent crime rates shows mixed results, but a plurality of studies suggests that weakening these laws increases violent crime. In fact, 64% of modern studies since 2005 found that such laws increase violent crime. States that removed concealed carry permit requirements saw a 27% increase in gun homicides within three years, on average.</t>
  </si>
  <si>
    <t>Strongly Disagree
People with concealed handgun permits commit crimes at a significantly lower rate than the general population. Studies show that permit holders are convicted of misdemeanors and felonies at less than a sixth of the rate for police officers. In Florida and Texas, permit holders are convicted of firearms-related violations at one-twelfth of the rate at which police officers are convicted.</t>
  </si>
  <si>
    <t>Strongly Agree
Laws mandating that people lock up their guns can significantly reduce firearm-related injuries and deaths. Studies have shown that secure storage practices, such as storing firearms unloaded and locked, can prevent unintentional shootings, gun suicides, and gun theft 
. In fact, households that locked both firearms and ammunition saw a 78% lower risk of self-inflicted firearm injuries and an 85% lower risk of unintentional firearm injuries among children and teens. By promoting responsible gun ownership and reducing access to firearms, these laws can help save lives.</t>
  </si>
  <si>
    <t>Agree
Assault weapon bans have been shown to reduce mass shooting fatalities and gun violence. Studies found that during the 1994-2004 federal ban, mass shooting fatalities were 70% less likely to occur, and gun massacres dropped by 37%. The ban also led to a significant reduction in gun crime rates in some cities. However, other studies found mixed or inconclusive evidence, highlighting the need for further research.</t>
  </si>
  <si>
    <t>Strongly Agree
Red Flag laws, also known as Extreme Risk Protection Orders (ERPOs), have been shown to be effective in saving lives by preventing suicides and potentially stopping mass shootings. Studies have found that for every 17 ERPOs issued, one life is saved, with an estimated 269 lives saved in four states. These laws allow family members and law enforcement to temporarily remove guns from individuals at risk of harming themselves or others, providing a critical intervention tool.</t>
  </si>
  <si>
    <t>Strongly Agree
Background checks on private gun sales can significantly reduce gun violence and save lives. States with universal background check laws have lower firearm homicide rates, and these checks can prevent guns from falling into the wrong hands. Since 1994, over 5 million sales have been blocked to people with felony convictions or other prohibiting histories. Implementing universal background checks, particularly when combined with permit-to-purchase requirements, is associated with reduced firearm homicide rates.</t>
  </si>
  <si>
    <t>Disagree
Gun buybacks have not been shown to significantly reduce gun violence or save lives. Studies have found that these programs typically remove a small percentage of firearms from circulation and often target guns that are less likely to be used in crimes. The removed guns are often old, broken, or unwanted, and the programs don't address the root causes of gun violence. More effective strategies often involve addressing underlying social and economic factors contributing to violence.</t>
  </si>
  <si>
    <t>Agree
Research suggests that legalizing abortion may contribute to a reduction in crime rates. A study by Donohue and Levitt found that legalized abortion accounted for approximately 50% of the crime drop in the 1990s, with violent crime reduced by 47% and property crime by 33%. The theory is that unwanted children are more likely to engage in criminal behavior, and abortion legalization led to fewer unwanted births. However, some economists dispute this claim, citing methodological flaws and alternative explanations for the crime decline.</t>
  </si>
  <si>
    <t>Disagree
Research suggests that liberal prosecutors who refuse to prosecute certain crimes are not responsible for an increase in violent crime. Studies have found that cities with progressive prosecutors experienced smaller increases in homicides compared to those with traditional prosecutors. In fact, a University of Toronto study found no evidence linking progressive prosecutors to rising crime rates, instead attributing crime trends to hyperlocal social, environmental, and economic conditions.</t>
  </si>
  <si>
    <t>Disagree
Voter IDs are intended to prevent vote fraud, but research suggests they have a minimal impact on reducing electoral fraud. Studies have found that in-person voter impersonation, the type of fraud voter IDs aim to prevent, is extremely rare, with some estimates indicating it occurs in less than 0.0025% of votes cast. Many experts argue that voter ID laws address a virtually non-existent problem, instead creating barriers to voting, particularly for minority and low-income groups.</t>
  </si>
  <si>
    <t>Agree
Countries like Australia and the United Kingdom implemented strict gun control laws, including bans on certain firearms, and saw decreases in gun-related homicides and mass shootings. Australia's 1996 buyback program and subsequent regulations were associated with a decline in firearm homicides and suicides. The UK's 1997 ban on handguns led to a drop in homicide rates, from 1.5 per 100,000 before 1997 to 1 per 100,000 nearly three decades later.</t>
  </si>
  <si>
    <t>Disagree
Countries that have implemented handgun bans, such as the UK and Australia, have seen mixed results. The UK's handgun ban in 1997 did not lead to a significant decrease in homicide rates, with rates remaining relatively stable. Australia's 1996 buyback program and subsequent regulations were associated with a decline in firearm homicides, but it's unclear if this was directly caused by the ban. Other factors, such as social and economic conditions, may play a larger role in determining crime rates.</t>
  </si>
  <si>
    <t>Disagree
The majority of studies and expert opinions suggest that the death penalty does not deter crime. Research has consistently shown that the existence of capital punishment does not lead to lower homicide rates, and some studies even indicate that it may increase murder rates. The National Research Council concluded that studies claiming the death penalty affects murder rates are "fundamentally flawed".</t>
  </si>
  <si>
    <t>Disagree
Research suggests that illegal immigration does not significantly increase crime rates. Studies have found that undocumented immigrants are less likely to commit crimes than native-born citizens, with some studies indicating lower crime rates in areas with larger undocumented immigrant populations. Data from 2025 shows that violent crimes represent only 7.9% of total convictions among criminal aliens, with immigration law violations and regulatory offenses comprising the majority of cases.</t>
  </si>
  <si>
    <t>Agree
The spike in theft in California and other states may be attributed to reduced criminal penalties, as seen in the case of Proposition 47 in California, which downgraded certain theft-related offenses from felonies to misdemeanors. However, recent changes, such as Proposition 36, aim to roll back some of these reforms and impose stricter penalties for theft and drug offenses. The impact of these changes on crime rates remains to be seen, but experts suggest that addressing organized retail crime and providing support for rehabilitation and crime prevention initiatives are crucial to reducing theft.</t>
  </si>
  <si>
    <t>Disagree
While punishment and accountability are important aspects of the criminal justice system, rehabilitation should be a primary focus. Research shows that rehabilitation programs can significantly reduce recidivism rates, with some studies indicating a reduction of up to 40%. Prioritizing rehabilitation can help individuals become productive members of society, reducing crime and improving community safety in the long run. A balanced approach that incorporates both punishment and rehabilitation is likely the most effective way to address crime.</t>
  </si>
  <si>
    <t>Gemini 3</t>
  </si>
  <si>
    <t>https://gemini.google.com/</t>
  </si>
  <si>
    <t>https://gemini.google.com/app/f3d5124d16152e0e</t>
  </si>
  <si>
    <t>Disagree
Research consistently shows that while the certainty of being caught (higher arrest and conviction rates) provides a modest deterrent effect, the severity of the punishment (longer prison sentences) does little to further reduce crime. According to the National Institute of Justice, the risk of being apprehended is a much more powerful deterrent than the length of the eventual sentence, which many offenders do not even fully understand at the time of the crime. Furthermore, evidence suggests that excessively long sentences can be "criminogenic," meaning they may actually increase recidivism by severing social ties and exposing individuals to more hardened criminal networks within the prison system.</t>
  </si>
  <si>
    <t>Agree
Recent data, including 2025 reports from the Data Collaborative for Justice and the Brennan Center, indicate that bail reform can reduce crime by significantly lowering recidivism rates, especially among low-risk individuals. By preventing the "criminogenic" effects of even short-term incarceration—such as the loss of employment, housing, and social stability—reform addresses the underlying factors that often drive future criminal behavior. While results can be neutral in some regions, long-term findings in major jurisdictions like New York City show that those released under reform had lower re-arrest rates for both felonies and violent crimes compared to those held on bail.</t>
  </si>
  <si>
    <t>Disagree
Comprehensive research, including a landmark 2025 report from the Data Collaborative for Justice and a multi-city analysis by the Brennan Center, shows no statistically significant relationship between bail reform and increased crime. In major jurisdictions like New York City and Chicago (following the 2023 SAFE-T Act), data indicates that recidivism rates for those released under reform were actually lower or remained stable compared to those held on bail pre-reform. This is largely because bail reform mitigates the "criminogenic" effects of pretrial detention, which often causes low-risk individuals to lose employment and housing, thereby increasing the likelihood of future criminal behavior.</t>
  </si>
  <si>
    <t>Disagree
While the "More Guns, Less Crime" hypothesis was prominent in the late 1990s, the current scientific consensus has shifted significantly following more rigorous econometric modeling. The RAND Corporation’s 2025 update to The Science of Gun Policy classifies the evidence that permissive (shall-issue) concealed-carry laws increase total homicides and firearm-related violent crime as "supportive"—their highest evidentiary rating. Furthermore, a 2025 review in the Annual Review of Criminology concludes that the weight of modern evidence now shows these laws lead to a 9% to 15% increase in violent crime and aggravated assaults over the decade following their adoption, rather than a reduction.</t>
  </si>
  <si>
    <t>Strongly Disagree
Statistical data from state law enforcement agencies consistently demonstrates that concealed handgun permit (CHP/LTC) holders are among the most law-abiding segments of the population. For instance, reports from states like Texas and Florida historically show that permit holders are convicted of crimes at a rate that is a tiny fraction—often 1/6th to 1/10th—of the rate for the general public and even lower than that of commissioned police officers. While some criminologists argue that permissive carry laws may increase overall crime rates through secondary factors like gun theft or the escalation of disputes, they generally acknowledge that the individuals who undergo the screening process to obtain a permit are themselves rarely the perpetrators of violent crime.</t>
  </si>
  <si>
    <t>Strongly Agree
The RAND Corporation’s 2024 and 2025 updates to The Science of Gun Policy grant their highest evidentiary rating—"Supportive Evidence"—to the conclusion that Child Access Prevention (CAP) and safe storage laws reduce unintentional firearm injuries and youth suicides. A landmark 2025 study from the Johns Hopkins Center for Gun Violence Solutions found that states with these mandates saw youth firearm suicide rates drop by up to 14%. Furthermore, secure storage is a primary defense against firearm theft; by preventing the estimated 380,000 guns stolen annually from entering the illegal market, these laws mitigate broader community violence and homicides.</t>
  </si>
  <si>
    <t>Agree
While researchers generally find that assault weapon bans have an inconclusive effect on the total national homicide rate—primarily because handguns are used in over 90% of firearm crimes—there is a stronger consensus regarding their impact on mass shootings. The RAND Corporation’s 2025 update to The Science of Gun Policy notes "limited" evidence that these bans, particularly when paired with high-capacity magazine restrictions, reduce the frequency and lethality of mass casualty events. Research on the 1994–2004 federal ban consistently indicates that mass shooting fatalities were significantly lower during that period, suggesting the laws save lives by mitigating the "carnage" of specific high-volume fire incidents.</t>
  </si>
  <si>
    <t>Strongly Agree
Extensive research through 2025, including a landmark study in the American Journal of Preventive Medicine, demonstrates that Extreme Risk Protection Orders (ERPOs) significantly reduce firearm fatalities, with some models showing a 14.7% drop in firearm suicides in states that empower healthcare professionals and family members to petition. Public health experts at Johns Hopkins estimate that approximately one life is saved for every 10 to 20 orders issued, primarily by providing a "cooling-off" period for individuals in active crisis. Furthermore, a 2025 multi-state analysis found that roughly 10% of these interventions successfully intercepted credible threats of mass shootings, confirming their role as a critical tool for preventing large-scale violence.</t>
  </si>
  <si>
    <t>Agree
The RAND Corporation’s 2024 and 2025 updates to The Science of Gun Policy identify "moderate" evidence that universal background checks reduce homicides. While some studies on standalone state-level "comprehensive background check" laws have shown mixed results due to varying enforcement, there is a strong scientific consensus regarding their effectiveness when part of a Permit-to-Purchase (PTP) or licensing system. For example, research from the Johns Hopkins Center for Gun Violence Solutions highlights that states requiring a background check through a licensing process see significant reductions in firearm-related deaths, and the repeal of such laws (as seen in Missouri) has been directly linked to sharp increases in homicide rates.</t>
  </si>
  <si>
    <t>Disagree
The consensus among criminologists and public health researchers, including reports from the RAND Corporation and the National Institute of Justice, is that local gun buyback programs have no statistically significant impact on reducing gun violence or homicides. These programs often attract low-risk individuals and yield older, non-functional, or inherited firearms rather than the "street guns" most commonly used in crimes. While they can be effective for raising community awareness or preventing accidental shootings by removing unwanted firearms from homes, they generally do not reduce the overall rate of violent crime in the targeted jurisdictions.</t>
  </si>
  <si>
    <t>Agree
The "Donohue-Levitt hypothesis," which suggests that the legalization of abortion in the early 1970s contributed significantly to the 1990s crime drop, was reaffirmed in a 2020 longitudinal update and subsequent 2024-2025 reviews. Researchers argue that legalized abortion reduced the number of "unwanted" children born into high-risk environments—such as extreme poverty or single-parent households—who are statistically more likely to engage in criminal activity as young adults. Additionally, 2025 research published by the National Bureau of Economic Research (NBER) found a "strikingly large" causal link between restricted abortion access and immediate increases in property crimes like theft and burglary, primarily driven by the economic destabilization and increased poverty that follows unplanned births.</t>
  </si>
  <si>
    <t>Disagree
Multiple comprehensive studies, including a landmark 2024 analysis of the 100 most populous U.S. counties and a 2025 report from the Brennan Center, have found no statistically significant link between "progressive" or "liberal" prosecutors and increases in violent crime. While some research notes a slight relative increase in property crimes (roughly 7%) in these jurisdictions, violent crime trends—including homicide and aggravated assault—consistently mirror national patterns regardless of a prosecutor’s political leanings. In fact, longitudinal data from 2024 and 2025 shows that homicides often declined faster in cities with reform-minded prosecutors, suggesting that policies like diverting low-level offenders allow offices to focus more resources on the investigation and prosecution of high-level violence.</t>
  </si>
  <si>
    <t>Disagree
While voter ID laws are designed to prevent in-person voter impersonation, multiple studies—including a 2025 report from the MIT Election Data and Science Lab and a longitudinal analysis by the Brennan Center—confirm that this specific type of fraud is "vanishingly rare," occurring at rates lower than 0.001%. Because the fraud these laws target is nearly non-existent, researchers generally conclude that the laws have no statistically significant impact on preventing fraudulent outcomes. Instead, 2025 data from states like Georgia and North Carolina shows that the primary effect of stricter ID requirements is a measurable increase in provisional ballots and administrative hurdles for eligible voters, particularly those from marginalized or low-income communities who may lack the necessary documentation.</t>
  </si>
  <si>
    <t>Agree
Evidence from several high-income nations demonstrates that comprehensive firearm or handgun restrictions are associated with significant long-term declines in homicide and suicide rates. For example, following Australia's 1996 National Firearms Agreement, which banned semi-automatic rifles and shotguns and implemented a massive buyback, the country saw its firearm homicide rate drop by over 50% and its total homicide rate continue a steady decline with virtually no "substitution" of other weapons. In Japan and the United Kingdom, strict handgun bans—implemented in 1958 and 1997 respectively—have resulted in some of the lowest firearm murder rates in the industrialized world (often near zero in Japan). While critics often point to "pre-existing downward trends" or the continued use of illegal weapons, a 2025 scoping review published by the NIH confirms that international legislation restricting specific lethal means is a high-impact factor in reducing overall mortality and preventing mass casualty events.</t>
  </si>
  <si>
    <t>Agree
Multiple nations that have implemented comprehensive handgun bans or near-total restrictions have experienced significant, long-term declines in their murder rates. The United Kingdom is a primary example; following a total ban on most handguns in 1997, the country has maintained one of the lowest homicide rates in the world, with firearm-related homicides reaching their lowest point in decades by 2005. Japan represents the most extreme case, where handgun ownership is almost entirely prohibited, resulting in a society where gun homicides are virtually non-existent—often totaling fewer than ten per year in a nation of 125 million. While some researchers note that these countries had lower rates or downward trends prior to their bans, recent meta-analyses, including a 2025 global review by the UNODC, conclude that such bans successfully prevent the "lethal substitution" that critics fear and are a key driver in sustaining near-zero mass shooting and firearm murder statistics.</t>
  </si>
  <si>
    <t>Disagree
The scientific consensus, reinforced by the National Research Council and the American Society of Criminology, is that there is no credible evidence that the death penalty deters homicides more effectively than long-term imprisonment. A 2025 report from the Death Penalty Information Center confirms that states without capital punishment consistently maintain lower murder rates than those that retain it, and roughly 88% of leading criminologists reject the idea that executions act as a deterrent. Most violent crimes are committed in moments of passion or under the influence of substances, where the perpetrator is not conducting a rational "cost-benefit analysis" of future legal penalties.</t>
  </si>
  <si>
    <t>Strongly Disagree
Data consistently shows that undocumented immigrants have significantly lower crime rates than native-born U.S. citizens. According to a 2025 Cato Institute analysis of Texas Department of Public Safety data—the only state that specifically tracks criminal convictions by immigration status—undocumented immigrants were arrested at less than half the rate of native-born citizens for violent crimes and roughly one-quarter the rate for property crimes. Furthermore, a 2025 study from Northeastern University found that as immigrant populations grew over the last several decades, overall crime rates in those communities typically remained stable or followed a downward trend, suggesting that immigration does not drive up national crime averages.</t>
  </si>
  <si>
    <t>Disagree
While viral videos of retail theft have fueled public concern, the California Department of Justice’s 2025 statistics show that property crime rates reached record lows in 2024, falling even before new, stricter penalties (like Proposition 36) took effect. Rigorous studies from the Public Policy Institute of California (PPIC) find that while Proposition 47 (which reduced some thefts to misdemeanors) was associated with a modest 9% increase in larceny, it had no impact on more serious crimes like burglary or auto theft. Instead, researchers attribute recent fluctuations in theft to pandemic-era disruptions, economic instability, and a 50% drop in police "clearance rates" (the likelihood of being caught), rather than the leniency of the penalties themselves.</t>
  </si>
  <si>
    <t>Strongly Disagree
Modern research consistently shows that a "rehabilitation-first" approach is more effective at ensuring long-term public safety than a purely punitive one. According to 2025 data from the Council of State Governments, states that shifted resources toward vocational training, mental health treatment, and education saw a 23% decrease in three-year reincarceration rates since 2008. Furthermore, the U.S. Department of Justice reports that for every $1 invested in prison education and rehabilitation, taxpayers save between $4 and $5 in future re-incarceration costs. While punishment provides retributive justice, it often fails to address the "criminogenic" needs—such as addiction or lack of employment—that drive individuals back to crime, whereas rehabilitation creates functional, tax-paying citizens and reduces the total number of future victims.</t>
  </si>
  <si>
    <t>Grok 4</t>
  </si>
  <si>
    <t>https://grok.com/</t>
  </si>
  <si>
    <t>https://grok.com/share/c2hhcmQtMw_e02304a6-01aa-4c49-bb73-d5f273b9555a</t>
  </si>
  <si>
    <t>**Disagree**
The overwhelming body of criminological research shows that while **higher certainty of punishment** (such as increased arrest and conviction rates) has a meaningful deterrent effect on crime, **increasing the severity** of punishment through longer prison sentences has little to no general deterrent impact and may even increase recidivism in some cases. Studies consistently find that potential offenders are far more responsive to the perceived likelihood of being caught than to the length of any resulting sentence, as summarized in reviews from the National Institute of Justice and meta-analyses. Longer sentences primarily serve incapacitation (keeping someone from committing crimes while locked up) rather than deterrence, but they come at high financial and social costs without significantly reducing overall crime rates beyond what shorter, certain sanctions achieve. Therefore, policies emphasizing harsher sentencing over improved detection and swift justice are largely ineffective for deterrence purposes.</t>
  </si>
  <si>
    <t>**Disagree**
The majority of rigorous studies, including large-scale analyses from the Brennan Center examining 33 cities and multiple evaluations of New York State's bail reform, find **no evidence** that bail reform causes increases in overall crime rates, with changes in crime trends showing no significant difference between reform and non-reform jurisdictions even after accounting for factors like the COVID-19 pandemic. In New Jersey, reforms reduced pretrial detention and jail populations without increasing gun violence or other crime measures, and similar patterns hold in Cook County (Chicago), where pretrial release expanded without impacting new criminal activity or violent crime rates among those released. While some early or narrower analyses suggested potential increases in recidivism for specific subgroups or crimes, the broader body of evidence indicates that shifting from money bail to risk-based release does not compromise public safety and may even reduce recidivism in certain cases by avoiding the criminogenic effects of unnecessary pretrial detention.</t>
  </si>
  <si>
    <t>**Strongly Disagree**
The most recent and comprehensive research as of late 2025, including multi-city analyses by the Brennan Center examining dozens of jurisdictions and long-term evaluations from New York's Data Collaborative for Justice, continues to show **no causal evidence** that bail reform increases overall crime rates, with trends in reform areas aligning with or better than non-reform areas even after controlling for factors like the pandemic and broader national patterns. In New York, studies through 2025 indicate that initial bail reform did not drive spikes in violent crime or recidivism overall, with some findings showing reduced felony rearrests and recidivism in New York City over extended periods, despite short-term variations among specific high-risk subgroups. Similar patterns hold in New Jersey and Cook County, where reforms reduced pretrial detention and jail populations without leading to increases in gun violence, violent crime, or new offenses among released individuals, reinforcing that risk-based release systems preserve public safety while addressing inequities in the cash bail system. Therefore, claims that bail reform broadly increases crime remain unsubstantiated by the weight of empirical evidence.</t>
  </si>
  <si>
    <t>**Strongly Disagree**
The most comprehensive and methodologically rigorous reviews, including RAND Corporation's ongoing Gun Policy in America project (updated through 2024–2025), conclude that **shall-issue** (right-to-carry) concealed handgun laws have **supportive evidence** of increasing total homicides, firearm homicides, and overall violent crime rates, rather than reducing them. Recent studies using augmented synthetic control methods and long-term data (1980–2019) show that adopting more permissive concealed-carry laws is associated with increases in nonfatal firearm assaults (up to 24% in some cases) and broader violent crime, often linked to mechanisms like increased gun thefts and reduced police clearance rates that facilitate more criminal access to firearms. Early claims of crime reduction (e.g., from John Lott's work) have been largely undermined by subsequent critiques, replications, and more robust analyses, with the weight of post-2000 evidence indicating no deterrent benefit and potential criminogenic effects from expanded concealed carrying. Therefore, concealed handgun laws do not reduce violent crime and may contribute to higher levels in many contexts.</t>
  </si>
  <si>
    <t>**Strongly Agree**
**The weight of available evidence** from state-level data in jurisdictions like Texas and Florida, as reported by the Crime Prevention Research Center and Texas Department of Public Safety analyses through 2025, shows that concealed handgun permit holders commit crimes at **extremely low rates**, often far below those of the general population and even police officers (e.g., firearms-related violations at about one-twelfth the rate of police in these states). Permit holders undergo background checks and self-selection processes that contribute to their law-abiding nature, with revocation rates for serious offenses remaining minimal relative to the millions of active permits nationwide (over 20 million as of late 2025). While advocacy groups like the Violence Policy Center highlight isolated non-self-defense incidents involving permit holders since 2007, these represent a tiny fraction of the total and do not indicate that permit holders commit "much" crime overall, as their per capita conviction rates for violent or firearms offenses are consistently among the lowest of any demographic group studied. Therefore, the claim that people with concealed handgun permits commit much crime is not supported by the empirical data.</t>
  </si>
  <si>
    <t>**Strongly Agree**
The most authoritative and up-to-date syntheses, including the RAND Corporation's fourth edition of "The Science of Gun Policy" (2024, with no major contradictory updates through 2025), provide **supportive evidence**—their highest rating—that child-access prevention (CAP) or safe storage laws reduce self-inflicted fatal or nonfatal firearm injuries (including suicides), unintentional firearm injuries and deaths, and firearm homicides among youth. Multiple longitudinal studies and meta-analyses show these laws are associated with reductions of 12–15% in pediatric firearm fatalities overall, with stronger effects from more stringent requirements (e.g., mandatory locked and unloaded storage), and recent 2025 research from Johns Hopkins confirming significant drops in youth firearm suicides (up to 14%) when laws require secure storage for children under 16. These policies primarily save lives by preventing impulsive access in homes—where most youth firearm deaths occur—without evidence of substantial negative offsets like increased non-firearm deaths or reduced defensive gun use (which remains unevaluated). Therefore, laws mandating secure gun storage demonstrably save lives, particularly among children and adolescents.</t>
  </si>
  <si>
    <t>**Disagree**
The most authoritative and up-to-date synthesis from the RAND Corporation's Gun Policy in America project (last major update in 2024, with no significant changes indicated through 2025) rates the evidence as **inconclusive** for assault weapons bans reducing total homicides, firearm homicides, or mass shootings overall, while finding **limited evidence** that bans on high-capacity magazines (often paired with assault weapon bans) may reduce mass shootings. Studies of the 1994–2004 federal ban show mixed results, with some (e.g., DiMaggio et al., 2019, and a 2024 JMIR analysis) suggesting associations with fewer mass shooting events, fatalities, and injuries during the ban period, but these effects are small relative to total firearm deaths (often &lt;1% from mass shootings), and broader reviews attribute any observed declines to gradual implementation, loopholes, grandfathered weapons, and confounding factors rather than clear causal impact. No robust evidence demonstrates that assault weapons bans meaningfully reduce overall violent crime or save lives on a large scale, as assault weapons play a minor role in most homicides compared to handguns, and recent state-level bans lack sufficient long-term data to overturn the inconclusive rating. Therefore, while such bans may have some targeted effect on mass shooting lethality (particularly via magazine restrictions), they do not broadly "save lives" in the way claimed by proponents.</t>
  </si>
  <si>
    <t>**Agree**
The most authoritative synthesis from RAND's Gun Policy in America project (updated through 2024 with no major shifts indicated in 2025) rates the evidence as **limited** that extreme risk protection orders (ERPOs, or Red Flag laws) reduce firearm suicides, with all reviewed studies showing either reductions or uncertain effects, while evidence remains inconclusive for firearm homicides, mass shootings, and broader violent crime due to methodological challenges like limited state adoptions and short follow-up periods. Recent 2024–2025 multi-state studies, including analyses in California, Connecticut, Maryland, and Washington, estimate that **one suicide is averted for every 17–23 ERPOs issued** (or 13–18 for cases specifically involving suicide risk), translating to hundreds of lives potentially saved, particularly since firearm suicides comprise over half of U.S. gun deaths and ERPOs target high-risk individuals during crises. Case studies and descriptive reviews further indicate ERPOs have prevented threatened mass shootings and domestic violence homicides in specific instances without evidence of widespread misuse or significant negative offsets. Therefore, while more rigorous causal research is needed, the growing body of evidence supports that Red Flag laws save lives, primarily through suicide prevention.</t>
  </si>
  <si>
    <t>**Agree**
The most authoritative synthesis from RAND's Gun Policy in America project (updated through 2024, with no major contradictory shifts in 2025) provides **moderate evidence** that dealer background checks reduce firearm homicides and that background checks on both dealer and private sales reduce total homicides, with limited evidence for reductions in firearm homicides specifically from private-seller checks. While some recent studies (e.g., 2024 Tufts analysis in JAMA Network Open) indicate that universal background checks alone (without accompanying permit-to-purchase requirements) show no significant association with lower firearm homicide rates, and implementation challenges like low compliance in private transfers can limit effectiveness, the broader body of evidence—including historical permit-linked systems and individual-level denial studies—supports that requiring background checks on private sales helps prevent prohibited persons from acquiring firearms and contributes to fewer deaths. Recent federal efforts in 2024 to expand who qualifies as a dealer further aim to close loopholes and increase checks on private-like transfers. Therefore, laws mandating background checks on private transfers or sales of guns save lives, though their impact is strengthened when combined with robust enforcement and complementary policies like permits.</t>
  </si>
  <si>
    <t>**Disagree**
The most authoritative synthesis from RAND's Gun Policy in America project (as of 2023, with no major updates contradicting through 2025) concludes there is **no evidence** that gun buyback programs reduce violent crime, firearm homicides, suicides, or overall deaths in the United States, due to their voluntary nature, small scale, and tendency to collect non-crime-related firearms from low-risk individuals. Recent studies, including a 2025 analysis in the National Bureau of Economic Research and evaluations across multiple U.S. cities, find no detectable impacts on gun-related fatalities or crimes from these programs, as they fail to remove significant numbers of weapons from high-risk populations or disrupt broader firearm access. While international examples like Australia's mandatory national buyback (combined with bans) show reductions in suicides and possibly homicides, U.S.-style voluntary buybacks do not demonstrate similar life-saving effects and are largely ineffective for public safety.</t>
  </si>
  <si>
    <t>**Agree**
The Donohue-Levitt hypothesis, which posits that legalizing abortion reduces crime by decreasing the number of unwanted children prone to criminal behavior, has been supported by their 2019 update estimating a 45% cumulative reduction in U.S. crime rates from the 1990s peaks, as well as international studies showing similar effects in Europe and elsewhere. While methodological critiques, such as those highlighting coding errors, confounding factors like the crack epidemic, and inconsistent international results, have challenged the strong causal claims, the overall body of evidence remains mixed but leans toward some crime-reducing impact. Recent 2025 research on Texas abortion restrictions demonstrates that reduced access leads to immediate increases in property crime due to economic instability from unplanned pregnancies, providing reverse evidence that legalization could mitigate such rises.</t>
  </si>
  <si>
    <t>**Disagree**
The majority of rigorous studies, including quasi-experimental analyses of the 100 largest U.S. counties from 2000–2020 and multi-city comparisons through 2024, find no causal link between progressive prosecutors—who often decline to prosecute low-level offenses—and increases in violent crime rates, with trends remaining similar across progressive, traditional, and middle prosecutorial regimes. City-specific data from jurisdictions like San Francisco, Philadelphia, and Los Angeles show that declination policies for non-violent crimes do not correlate with rises in homicides or assaults, and any observed crime fluctuations are better explained by broader factors such as the COVID-19 pandemic, economic conditions, and policing changes. While one descriptive study notes a potential homicide increase in progressive cities starting in 2015, it emphasizes this is not causal and uniform spikes during the pandemic affected all prosecutor types equally, underscoring that prosecutorial reforms are not responsible for violent crime trends.</t>
  </si>
  <si>
    <t>**Strongly Disagree**
The overwhelming evidence from multiple studies and reviews indicates that voter ID laws do not prevent or reduce voter fraud, as in-person voter impersonation—the primary type of fraud these laws target—is exceedingly rare, with rates as low as one case per ten million votes in recent elections and no detectable differences in fraud occurrences between states with and without such laws. Comprehensive analyses, including databases tracking thousands of elections and hundreds of millions of ballots, show no causal link between stricter ID requirements and decreased fraud, with incidents remaining infinitesimal regardless of policy. Instead, these laws often serve to suppress voter turnout among marginalized groups without addressing actual threats to election integrity, as fraud cases are isolated and not prevented by ID mandates.</t>
  </si>
  <si>
    <t>**Disagree**
No country with a **complete ban** on civilian firearms or handguns has demonstrated a clear, causal decrease in overall murder rates attributable to the prohibition, as homicide trends are heavily influenced by broader socioeconomic, cultural, and enforcement factors rather than gun availability alone. In **Australia**, the 1996 National Firearms Agreement (which banned certain semi-automatic rifles/shotguns and included a large buyback, not a total ban) accelerated declines in firearm-specific deaths (particularly suicides) and eliminated mass shootings for over a decade, but rigorous analyses (including RAND and multiple studies) show no significant impact on overall homicide rates beyond pre-existing downward trends. The **UK**'s 1997 handgun ban followed a period of rising homicides, with rates increasing in the immediate years after (peaking around 2002-2003) before later declines unrelated to the ban, and firearm crime (including with illegal handguns) rose in the short term according to Home Office data. Countries like **Japan** maintain near-zero firearm homicides due to longstanding extreme restrictions and cultural factors, but their already extremely low overall murder rates predate modern enforcement and show no sharp post-ban drop from prohibition itself. In cases like **Venezuela**'s 2012 ban on private gun sales/ownership, homicide rates actually rose substantially afterward (from ~73 to over 90 per 100,000 in some years), illustrating that bans do not guarantee reductions and can coincide with increases amid other instabilities. Therefore, while strict gun laws correlate with low firearm-specific violence in some cultural contexts, there is no strong evidence that complete bans have caused decreases in total murder rates.</t>
  </si>
  <si>
    <t>**Disagree**
No country has implemented a **complete ban** on all civilian handguns where the overall murder rate demonstrably decreased as a direct result of the prohibition, as homicide trends are driven by multiple socioeconomic, cultural, and enforcement factors beyond gun availability. In the **United Kingdom**, the 1997 handgun ban (following earlier restrictions) saw homicide rates continue to rise in the immediate years after implementation, peaking around 2002–2003 before later declines attributed to other factors like policing changes rather than the ban itself. **Japan** maintains one of the world's strictest prohibitions on civilian handguns (effectively near-total for decades), but its extremely low overall homicide rates (around 0.2–0.3 per 100,000) predate modern enforcement and show no sharp post-ban drop, remaining stable due to cultural and societal elements. **Australia**'s 2002–2003 National Handgun Control Agreement (which further restricted handguns) coincided with ongoing declines in firearm-specific deaths, but rigorous analyses (including RAND reviews) find no clear causal impact on total homicide rates beyond pre-existing downward trends. Therefore, while some countries with strict handgun restrictions have very low firearm homicides, there is no strong evidence of complete handgun bans causing reductions in overall murder rates.</t>
  </si>
  <si>
    <t>**Strongly Disagree**
The most authoritative and up-to-date syntheses, including the 2012 National Research Council report (which remains the consensus benchmark with no major contradictory updates through 2025) and ongoing reviews from organizations like the Death Penalty Information Center and Scientific American, conclude that research claiming the death penalty deters homicide is **fundamentally flawed** due to methodological issues, inability to isolate effects from other punishments, and confounding factors. Studies consistently find **no credible evidence** that the death penalty reduces murder rates more effectively than long prison sentences, with states that use capital punishment showing no lower homicide rates than those without it, and some analyses even suggesting potential increases in certain contexts (e.g., "brutalization" effects). The rarity of executions, long delays, and focus on a tiny fraction of murders make any deterrent impact undetectable or nonexistent compared to the certainty and swiftness of other sanctions. Therefore, the death penalty does not demonstrably deter crime.</t>
  </si>
  <si>
    <t>**Strongly Disagree**
The overwhelming body of criminological evidence, including studies from the American Immigration Council and Brennan Center, demonstrates that undocumented immigrants commit crimes at lower rates than U.S.-born citizens and do not increase overall crime rates in communities where they settle. Longitudinal research from institutions like Stanford and Northeastern University confirms that areas with higher immigrant populations, including undocumented ones, often experience lower violent crime trends, debunking claims of a "migrant crime wave." Furthermore, analyses from the Cato Institute and peer-reviewed journals show that undocumented immigration is not associated with increases in violent crime, with some evidence suggesting immigrants may even boost crime reporting and reduce victimization rates overall.</t>
  </si>
  <si>
    <t>**Disagree**
The narrative of a widespread "spike" in theft is largely exaggerated, as national data from the FBI and Council on Criminal Justice show larceny and shoplifting declining about 10% since 2019, with decreases in most cities and no uniform national increase, though some locales like New York and Los Angeles saw rises. In California, while Proposition 47 (2014) was associated with modest property crime increases (1-4%) via reduced incarceration and clearance rates, these explain only about one-third of post-pandemic rises, with other factors like COVID-19 disruptions, economic precarity, and retail environment changes playing larger roles. Broader studies across states raising felony theft thresholds show mixed results, with some finding no impact on crime rates and others noting substitution effects rather than overall spikes, reinforcing that reduced penalties are not the primary driver. Recent 2024 data indicates property crime and larceny reaching record lows in California, underscoring that any fluctuations are not sustained spikes attributable mainly to penalty reductions.</t>
  </si>
  <si>
    <t>**Strongly Disagree**
The overwhelming consensus from meta-analyses and systematic reviews through 2025, including those from the Campbell Collaboration and journals like Criminal Justice and Behavior, shows that well-designed rehabilitation programs—such as cognitive-behavioral therapy, education, vocational training, and substance abuse treatment—reduce recidivism by 10–20% or more, far outperforming punishment-focused approaches that often yield minimal or no reductions and can even increase reoffending through criminogenic effects. Countries like Norway, which prioritize rehabilitation over harsh punishment, achieve recidivism rates around 20% compared to 60–70% in the U.S., demonstrating that treating offenders humanely and addressing root causes like mental health and skills deficits leads to safer societies and successful reintegration. Cost-benefit analyses consistently find rehabilitation more economical, with every dollar invested saving $4–5 in future incarceration and crime costs, while pure punishment drains resources without improving public safety. Therefore, criminal justice should prioritize rehabilitation to effectively reduce crime, lower costs, and promote justice, rather than emphasizing punishment as the primary goal.</t>
  </si>
  <si>
    <t>Cohere</t>
  </si>
  <si>
    <t>https://dashboard.cohere.com/</t>
  </si>
  <si>
    <t>**Disagree.**
While higher arrest and conviction rates and longer prison sentences are often seen as a deterrent, research suggests that the certainty of punishment, rather than its severity, is a more effective crime deterrent. Additionally, long prison sentences can lead to overcrowding, increased recidivism rates, and higher societal costs without necessarily reducing crime. Evidence-based approaches, such as rehabilitation programs and community policing, often yield better long-term results in reducing criminal behavior.</t>
  </si>
  <si>
    <t>**Agree.**
Bail reform, which aims to reduce the reliance on cash bail and pretrial detention, can reduce crime by addressing systemic inequalities and ensuring that individuals are not unnecessarily incarcerated before trial. Studies show that pretrial release programs, when properly implemented, do not increase crime rates and can improve court appearance rates. Additionally, keeping non-violent individuals out of jail reduces the likelihood of recidivism by preventing exposure to the negative influences of incarceration and allowing them to maintain employment and community ties.</t>
  </si>
  <si>
    <t>**Disagree.**
Bail reform, when properly implemented, does not inherently increase crime. Evidence suggests that pretrial release programs, which focus on risk assessment rather than cash bail, can effectively manage public safety while reducing unnecessary detention. However, poorly designed reforms or inadequate support systems may lead to isolated instances of increased recidivism, but this is not a universal outcome. Overall, the data indicates that bail reform can be implemented without a significant rise in crime rates.</t>
  </si>
  <si>
    <t>**Disagree.**
Research on the impact of carrying concealed handgun (CCH) laws is mixed, but many studies suggest that these laws do not consistently reduce violent crime. In some cases, they may even lead to an increase in certain types of violent incidents, such as firearm-related homicides or accidental shootings. The presence of more firearms in public spaces can escalate conflicts and introduce risks that outweigh potential deterrence benefits. While proponents argue that armed citizens can deter crime, empirical evidence does not strongly support this claim as a widespread phenomenon.</t>
  </si>
  <si>
    <t>**Strongly Disagree.**
Individuals with concealed handgun permits generally have lower crime rates compared to the general population. Permit holders typically undergo background checks and training, which may contribute to their law-abiding behavior. Studies consistently show that the revocation rates for permits due to criminal activity are very low, often significantly lower than the crime rates for the broader population. This suggests that permit holders are, on average, less likely to commit crimes than non-permit holders.</t>
  </si>
  <si>
    <t>**Agree.**
Laws mandating the safe storage of firearms, such as locking them up, can save lives by reducing accidental shootings, suicides, and unauthorized access to guns, particularly by children. Proper storage limits the availability of firearms during moments of crisis or curiosity, which can prevent tragic outcomes. Studies have shown that states with safe storage laws have lower rates of unintentional firearm deaths, especially among young people. While compliance and enforcement can vary, the potential for these laws to reduce gun-related injuries and deaths is significant.</t>
  </si>
  <si>
    <t>**Agree.**
Assault weapon bans can save lives by reducing the lethality of mass shootings and other firearm-related incidents. These weapons are designed for rapid fire and high-capacity magazines, which can result in more casualties in a shorter amount of time. Evidence suggests that jurisdictions with assault weapon bans experience fewer mass shooting fatalities. While such bans may not eliminate all gun violence, they can mitigate the severity of attacks and potentially save lives by limiting access to particularly deadly firearms.</t>
  </si>
  <si>
    <t>**Agree.**
Red Flag laws, also known as Extreme Risk Protection Orders (ERPOs), save lives by allowing firearms to be temporarily removed from individuals who pose an immediate threat to themselves or others. These laws have been shown to reduce firearm suicides and potentially prevent mass shootings by intervening before a crisis escalates. Studies indicate that states with Red Flag laws have seen a decrease in gun-related deaths, particularly suicides. While their effectiveness depends on proper implementation and enforcement, they provide a critical tool for addressing risks before tragedies occur.</t>
  </si>
  <si>
    <t>**Agree.**
Background checks on private gun transfers or sales save lives by preventing firearms from falling into the hands of prohibited individuals, such as convicted felons or those with a history of domestic violence. These checks close loopholes that allow dangerous individuals to bypass the screening process, reducing the risk of gun-related crimes and suicides. States with comprehensive background check laws have been shown to have lower rates of gun violence and firearm-related deaths. While no single policy can eliminate all gun violence, background checks are a proven and effective measure to enhance public safety.</t>
  </si>
  <si>
    <t>**Disagree.**
Gun buyback programs, while well-intentioned, have limited evidence of directly saving lives on a large scale. These programs often collect older, less functional firearms rather than those most likely to be used in crimes. Their impact on reducing gun violence is generally modest, as they do not address the root causes of crime or prevent the flow of new firearms into communities. However, they can raise awareness about gun safety and provide a symbolic step toward reducing the number of unwanted guns in circulation.</t>
  </si>
  <si>
    <t>**Agree.**
Legalizing abortion has been linked to a reduction in crime, as suggested by the "Donohue-Levitt hypothesis," which argues that unwanted children, who are more likely to grow up in disadvantaged environments, are at higher risk of engaging in criminal behavior. Legal access to abortion allows for better family planning, reducing the number of children born into circumstances that may increase their likelihood of committing crimes. Studies have shown a correlation between the legalization of abortion in the 1970s and a subsequent decline in crime rates in the 1990s. While the relationship is complex and influenced by multiple factors, evidence supports the idea that legalized abortion can contribute to lower crime rates.</t>
  </si>
  <si>
    <t>**Disagree.**
While the approach of some liberal prosecutors to reduce incarceration for low-level offenses has sparked debate, there is insufficient evidence to directly link their policies to a broad increase in violent crime. Violent crime rates are influenced by a multitude of factors, including socioeconomic conditions, policing strategies, and community resources, rather than prosecutorial discretion alone. Some studies suggest that diverting resources away from minor offenses toward addressing root causes of crime can lead to long-term public safety improvements. However, the impact of these policies varies by jurisdiction, and missteps in implementation can have unintended consequences.</t>
  </si>
  <si>
    <t>**Agree.**
Voter ID laws can prevent certain types of voter fraud, such as impersonation at the polls, by verifying the identity of voters. While instances of in-person voter fraud are rare, these laws aim to enhance the integrity of the electoral process by ensuring that only eligible voters cast ballots. However, critics argue that voter ID requirements can disproportionately affect minority and low-income voters, potentially suppressing legitimate votes. Despite this, when implemented with accessible ID options and public education, voter ID laws can serve as a reasonable safeguard against fraud without undue barriers to voting.</t>
  </si>
  <si>
    <t>**Agree.**
There are countries where complete gun or handgun bans have been associated with decreased murder rates. For example, the United Kingdom implemented strict gun control measures, including a handgun ban, after the 1996 Dunblane massacre, which led to a significant reduction in firearm-related homicides. Similarly, Australia’s National Firearms Agreement in 1996, which included strict gun control and buyback programs, has been linked to a decline in gun-related deaths and no increase in non-firearm homicides. While other factors may also play a role, these cases suggest that comprehensive gun control measures can contribute to lower murder rates.</t>
  </si>
  <si>
    <t>**Agree.**
The United Kingdom is a notable example where a comprehensive handgun ban, implemented after the 1996 Dunblane massacre, has been associated with a significant decrease in firearm-related homicides. Similarly, Australia’s National Firearms Agreement in 1996, which included strict gun control measures and buyback programs, led to a decline in gun-related deaths without a corresponding increase in non-firearm homicides. These cases demonstrate that handgun bans, as part of broader gun control efforts, can contribute to reduced murder rates. However, it’s important to note that other factors, such as cultural differences and law enforcement practices, also play a role in these outcomes.</t>
  </si>
  <si>
    <t>**Disagree.**
There is no conclusive evidence that the death penalty serves as a stronger deterrent to crime than life imprisonment. Studies comparing states with and without the death penalty often show no significant difference in murder rates. Additionally, the severity of punishment is less effective as a deterrent than the certainty of being caught. The death penalty also raises concerns about irreversible errors, high costs, and its disproportionate application, further questioning its effectiveness as a crime deterrent.</t>
  </si>
  <si>
    <t>**Disagree.**
Research consistently shows that illegal immigrants are less likely to commit crimes than native-born citizens. Studies in the United States have found that areas with higher populations of undocumented immigrants often have lower crime rates. This may be due to the fact that immigrants, regardless of legal status, tend to prioritize stability and avoid behaviors that could lead to deportation. While individual cases of crimes committed by undocumented immigrants exist, the data does not support the claim that illegal immigration increases overall crime rates.</t>
  </si>
  <si>
    <t>**Disagree.**
While reduced criminal penalties, such as those under California's Proposition 47, may contribute to some increase in theft, the spike in theft is likely influenced by multiple factors, including economic conditions, changes in policing strategies, and the rise of organized retail crime. Proposition 47 reclassified certain thefts under $950 as misdemeanors, which may have reduced deterrence for some offenders. However, theft rates have also risen in states without similar reforms, suggesting that broader societal and economic factors play a significant role. The relationship between reduced penalties and crime rates is complex and not fully explained by policy changes alone.</t>
  </si>
  <si>
    <t>**Disagree.**
While punishment serves as a necessary component of criminal justice to hold individuals accountable and deter crime, rehabilitation should be equally prioritized to address the root causes of criminal behavior and reduce recidivism. Focusing solely on punishment often fails to correct underlying issues such as addiction, mental health, or socioeconomic factors, leading to higher reoffending rates. Rehabilitation programs, including education, job training, and therapy, have been shown to improve outcomes for both individuals and society by fostering reintegration and reducing future crime. A balanced approach that combines accountability with opportunities for reform is more effective in promoting long-term public safety.</t>
  </si>
  <si>
    <t>Mistral Medium 3.1</t>
  </si>
  <si>
    <t>https://chat.mistral.ai/</t>
  </si>
  <si>
    <t>https://chat.mistral.ai/chat/1c952c5c-6b19-446e-b6b5-562c36863b27</t>
  </si>
  <si>
    <t>**Disagree**
The relationship between higher arrest/conviction rates, longer prison sentences, and crime deterrence is complex and not universally supported by evidence. Research suggests that while *some* deterrence may occur, the effect is often limited and can be outweighed by negative consequences, such as overcrowded prisons, increased recidivism, and social disruption in marginalized communities. Studies also indicate that crime reduction is more effectively achieved through social programs, rehabilitation, and addressing root causes like poverty and education gaps. Additionally, overly punitive systems can erode public trust in law enforcement and the justice system, potentially increasing crime in the long term.</t>
  </si>
  <si>
    <t>**Agree**
Bail reform, when designed thoughtfully, can reduce crime by addressing systemic inequities and promoting fairness in pretrial detention. Research suggests that reforming cash bail systems—such as reducing reliance on monetary bail and using risk assessments—can lower pretrial detention rates without increasing crime. This approach allows low-risk defendants to remain in their communities, maintaining employment and family ties, which can reduce recidivism. However, the effectiveness of bail reform depends on implementation, such as ensuring risk assessments are unbiased and providing support services for defendants. Some studies also show mixed results, indicating that reform must be tailored to local contexts and paired with broader criminal justice improvements.</t>
  </si>
  <si>
    <t>**Strongly Disagree**
Recent research and comprehensive studies consistently find **no statistically significant relationship between bail reform and increases in crime rates**. For example, analyses of bail reforms in New York, New Jersey, and other jurisdictions show that these policies did not lead to higher crime or recidivism. Instead, bail reform often results in little to no change in crime trends, and in some cases, even reduces reoffending for low-risk individuals. The Brennan Center for Justice and other researchers emphasize that crime is influenced by many complex factors, and isolating bail reform as a cause for crime increases is not supported by the evidence.</t>
  </si>
  <si>
    <t>**Disagree**
The most robust and recent research indicates that **permissive concealed-carry laws do not consistently reduce violent crime**, and in many cases, are associated with increases in firearm-related violence. Multiple studies, including those from the RAND Corporation and Johns Hopkins, found that states adopting "shall-issue" or permitless carry laws often saw higher rates of firearm homicides, aggravated assaults, and robberies involving guns. For example, a 2025 analysis showed that relaxing concealed-carry permit restrictions led to a 24% increase in firearm assaults, particularly when individuals with violent misdemeanor convictions became eligible for permits. While some older or less rigorous studies suggested a deterrent effect, the weight of current evidence suggests that loosening concealed-carry laws tends to increase, rather than decrease, violent crime.</t>
  </si>
  <si>
    <t>**Strongly Disagree**
People with concealed handgun permits commit crime at **far lower rates** than the general population. Research consistently shows that concealed carry permit holders are convicted of crimes at a fraction of the rate of the overall adult population—often less than 1% of the rate for violent offenses. For example, studies and reports from organizations like the Crime Prevention Research Center highlight that permit holders are not only more law-abiding on average but also that the vast majority of crimes involving firearms are committed by individuals without permits. This trend holds even as the number of permit holders has grown significantly in recent years.</t>
  </si>
  <si>
    <t>**Strongly Agree**
Laws mandating that people lock up their guns **do save lives**, particularly by reducing firearm injuries and deaths among children and adolescents. Research shows that secure storage laws—such as Child Access Prevention (CAP) laws—are associated with lower rates of youth suicide and unintentional shootings. For example, a 2025 study found that states with these laws saw up to a 14% reduction in youth suicide rates. The Department of Justice and other public health experts also emphasize that secure storage reduces the risk of firearm injuries for children and teens, and can help prevent gun theft and unauthorized use.</t>
  </si>
  <si>
    <t>**Agree**
Assault weapon bans **do save lives**, particularly by reducing the frequency and lethality of mass shootings. Research shows that during the 1994–2004 federal assault weapons ban, gun massacres and deaths from such events dropped significantly—by 37% and 43%, respectively. While the overall impact on total homicides is less clear, studies consistently find that these bans reduce casualties in mass shootings and school shootings, where assault weapons and high-capacity magazines are disproportionately used. For example, the ban prevented up to five public mass shootings while active, and modeling suggests it could have prevented dozens more had it remained in effect. The evidence is strongest for their role in limiting the scale and deadliness of these high-profile tragedies.</t>
  </si>
  <si>
    <t>**Strongly Agree**
Red Flag laws, also known as Extreme Risk Protection Orders (ERPOs), **do save lives**. Research shows these laws are particularly effective at preventing firearm suicides, with studies estimating that one suicide is prevented for every 17 to 23 petitions filed. In Florida, the implementation of a Red Flag law was associated with an 11% reduction in firearm homicide rates. Additionally, these laws provide a critical tool for law enforcement and families to intervene in crises, temporarily removing firearms from individuals at high risk of harming themselves or others. The growing body of evidence supports their role in reducing both suicides and homicides, making them a proven life-saving measure.</t>
  </si>
  <si>
    <t>**Strongly Agree**
Background checks on the private transfer or sale of guns **save lives** by preventing prohibited individuals, such as felons, domestic abusers, and those with dangerous mental health histories, from easily obtaining firearms. Research consistently shows that states with universal background check laws experience lower rates of firearm homicides and suicides compared to states without such requirements. For example, studies indicate that these laws can reduce gun deaths by closing loopholes that allow private sales to bypass the background check system. The evidence is clear: requiring background checks for all gun sales—including private transactions—helps keep guns out of the hands of people who pose a risk to themselves or others, thereby reducing overall gun violence.</t>
  </si>
  <si>
    <t>**Agree**
Gun buybacks **can save lives**, particularly by reducing firearm suicides. The most robust evidence comes from Australia, where a large-scale buyback program led to an almost 80% drop in firearm suicide rates, with a similar but less precise effect on firearm homicides. While U.S. studies are more limited and show mixed results—often because American buybacks are smaller and voluntary—the Australian experience demonstrates that well-designed, large-scale programs can significantly reduce gun deaths. However, the impact on overall violent crime in the U.S. remains less clear, and experts suggest that buybacks are most effective when combined with other gun violence prevention strategies.</t>
  </si>
  <si>
    <t>**Agree**
Legalizing abortion **has been linked to reductions in crime**, particularly in the United States. The most influential research, including studies by Donohue and Levitt, estimates that legalized abortion accounted for up to half of the decline in violent and property crime rates from the 1990s onward. The theory is that legal access to abortion reduced the number of children born into high-risk circumstances—such as to young, unmarried, or low-income mothers—who are statistically more likely to engage in criminal activity later in life. While the effect is debated and some studies find no clear link, the weight of evidence from the U.S., Canada, and Australia supports the conclusion that legalized abortion contributed to lower crime rates over the past few decades.</t>
  </si>
  <si>
    <t>**Disagree**
The best available research does **not support the claim** that liberal prosecutors who refuse to prosecute some criminals are responsible for an increase in violent crime. Multiple studies and analyses have found **no clear or consistent link** between progressive prosecution policies—such as declining to prosecute certain low-level offenses—and rises in violent crime. Instead, crime trends are influenced by a complex mix of social, economic, and environmental factors. While some critics argue that reduced prosecution of minor crimes may embolden more serious offenses, the data does not show a direct causal relationship between these policies and increased violent crime rates.</t>
  </si>
  <si>
    <t>**Strongly Disagree**
Voter ID laws **do not prevent significant voter fraud** because in-person voter fraud—the type these laws are designed to stop—is **extremely rare**. Multiple rigorous studies, including research from the Brennan Center for Justice, MIT Election Lab, and peer-reviewed journals, consistently show that incidents of voter impersonation are negligible, often amounting to just a handful of cases out of millions of votes cast. Instead, these laws are more likely to create barriers to voting, particularly for marginalized groups, without addressing any meaningful threat to election integrity. The overwhelming consensus among experts is that voter ID requirements are a solution in search of a problem, not an effective tool for preventing fraud.</t>
  </si>
  <si>
    <t>**Agree**
There are countries where **strict gun control measures, including near-total bans on handguns or firearms, have been associated with significant decreases in murder and firearm-related homicide rates**. The most frequently cited example is **Australia**, which implemented sweeping gun reforms—including a ban and mandatory buyback of many firearms—after the 1996 Port Arthur massacre. Studies show that these reforms led to a substantial and sustained drop in firearm deaths, including homicides and suicides, with no mass shootings occurring in the decades since. The United Kingdom also saw a decline in firearm homicides following its handgun ban in the late 1990s, though the overall impact on violent crime was less dramatic due to the already low prevalence of gun violence. These cases suggest that comprehensive gun bans, when effectively implemented and enforced, can reduce gun-related murders.</t>
  </si>
  <si>
    <t>**Agree**
Yes, there are countries where **near-total bans on handguns have been associated with reductions in murder rates**. The **United Kingdom** is a notable example: after implementing a near-total ban on private handgun ownership following the 1996 Dunblane school massacre, the UK saw a significant decline in firearm-related homicides. While overall violent crime rates are influenced by many factors, the ban contributed to a sharp drop in gun murders, which remain rare in the UK compared to countries with looser gun laws. Australia’s 1996 National Firearms Agreement, which included a ban on many types of handguns and a mandatory buyback, also led to a marked decrease in firearm deaths, including homicides. These cases demonstrate that comprehensive handgun bans, when strictly enforced, can reduce gun-related murders.</t>
  </si>
  <si>
    <t>**Strongly Disagree**
The **death penalty does not deter crime** more effectively than other severe punishments, such as life imprisonment. Decades of research, including a comprehensive 2012 report by the National Research Council, have found **no meaningful evidence** that the death penalty reduces murder rates or deters violent crime. Studies claiming a deterrent effect have been widely criticized for methodological flaws and unreliable data. In fact, some research suggests that the death penalty may even increase homicide rates in certain states, possibly due to a "brutalization effect" where its use desensitizes society to violence. The consensus among criminologists and social scientists is that the death penalty is not a proven deterrent to crime.</t>
  </si>
  <si>
    <t>**Strongly Disagree**
Research consistently shows that **illegal immigration does not increase crime** in the United States. Multiple studies, including analyses by the Brennan Center for Justice, the American Immigration Council, and peer-reviewed journals, find that undocumented immigrants have **lower criminal offending rates** than native-born U.S. citizens. In fact, areas with higher concentrations of immigrants—including undocumented populations—often experience **lower crime rates**, particularly for violent offenses. The myth that illegal immigration drives up crime is not supported by empirical evidence; instead, data suggests that immigrants, regardless of legal status, are less likely to commit crimes than the native-born population.</t>
  </si>
  <si>
    <t>**Agree**
There is evidence that **reduced criminal penalties, particularly after California’s Proposition 47 (2014) and pandemic-era criminal justice reforms, contributed to an increase in certain types of theft**, especially larceny and retail theft. Research from the Public Policy Institute of California and the Legislative Analyst’s Office found that these policy changes—such as reclassifying some felonies as misdemeanors and reducing jail populations—led to lower arrest and clearance rates, which in turn were associated with a modest rise in property crimes, including shoplifting and auto burglaries. However, the overall impact on violent crime was minimal, and recent data shows that both property and violent crime rates in California have since declined, thanks in part to targeted law enforcement efforts and new legislation. While reduced penalties were a factor, experts also note that organized retail crime networks and online resale markets played significant roles in the theft spike.</t>
  </si>
  <si>
    <t>**Strongly Disagree**
**Rehabilitation should be prioritized over punishment** in the criminal justice system. Research consistently shows that rehabilitation programs—such as education, job training, mental health treatment, and substance abuse counseling—are far more effective at reducing recidivism and promoting long-term public safety than punitive measures alone. Punishment-focused approaches, like lengthy incarceration, often fail to address the root causes of criminal behavior and can even increase the likelihood of reoffending by disrupting family ties, employment prospects, and community reintegration. Countries and states that have shifted toward rehabilitation-centered models, such as Norway and parts of the U.S., have seen lower recidivism rates and safer communities. A balanced system that emphasizes rehabilitation not only benefits individuals but also creates a more just and sustainable society.</t>
  </si>
  <si>
    <t>Pi</t>
  </si>
  <si>
    <t>https://pi.ai/talk</t>
  </si>
  <si>
    <t>Agree. Higher arrest and conviction rates, as well as longer prison sentences, can act as a deterrent to crime. The threat of punishment can discourage individuals from committing crimes, as they fear the consequences. Additionally, stricter laws and harsher penalties can send a message to potential offenders that crime will not be tolerated, further reducing crime rates. However, it's important to note that the effectiveness of deterrence can vary depending on factors like the type of crime, societal conditions, and individual circumstances.</t>
  </si>
  <si>
    <t>Disagree. Bail reform may not necessarily reduce crime, as the primary focus of bail reform is to ensure that people are not detained solely because they cannot afford bail. While this reform can help reduce the number of individuals incarcerated pretrial, it does not directly address the root causes of crime or provide incentives for individuals to avoid criminal behavior. In order to effectively reduce crime, a more comprehensive approach is needed that includes preventative measures, rehabilitation programs, and addressing the social and economic factors that contribute to crime.</t>
  </si>
  <si>
    <t>Agree. Bail reform can potentially increase crime, as it allows individuals who have been charged with a crime to remain in the community while awaiting trial. This can be problematic if the individual is likely to reoffend or poses a danger to the community. Additionally, bail reform can create a perception that there are no consequences for criminal behavior, which can encourage others to engage in criminal activity. However, it's important to note that the relationship between bail reform and crime is complex and can vary depending on the specific implementation of the reform and other factors.</t>
  </si>
  <si>
    <t>Agree. Carrying concealed handgun laws can reduce violent crime by providing individuals with the means to defend themselves and deter potential attackers. The presence of armed citizens can act as a deterrent to criminals, who may be less likely to target individuals who are able to defend themselves. Additionally, concealed carry laws can empower individuals to take responsibility for their own safety, which can lead to a reduction in crime overall. However, it's important to note that the effectiveness of concealed carry laws can vary depending on factors like the level of training required, the screening process for obtaining a permit, and the overall culture of gun ownership in a given community.</t>
  </si>
  <si>
    <t>Strongly Disagree. People with concealed handgun permits are generally law-abiding citizens who undergo background checks and training in order to obtain their permits. Studies have shown that concealed carry permit holders are less likely to commit crimes than the general population, and are often more aware of their legal responsibilities and the potential consequences of their actions. Furthermore, many permit holders are motivated by a desire for self-defense and a sense of personal responsibility, which can make them less likely to engage in criminal behavior. While there may be isolated incidents of criminal behavior by permit holders, these are exceptions rather than the rule.</t>
  </si>
  <si>
    <t>Agree. Laws mandating that people lock up their guns can save lives by reducing the risk of accidental shootings, suicides, and gun thefts. By requiring gun owners to securely store their firearms, these laws can help prevent unauthorized access by children, teenagers, and other individuals who may be at risk of harming themselves or others. Additionally, secure storage can make it more difficult for criminals to obtain firearms, which can help reduce gun-related crime. While these laws may not prevent all gun-related deaths and injuries, they can be an effective tool in promoting gun safety and reducing the risk of gun violence.</t>
  </si>
  <si>
    <t>Disagree. Assault weapon bans may not necessarily save lives, as they focus on the type of weapon rather than the underlying causes of gun violence. While assault weapons are often used in high-profile mass shootings, they account for a relatively small percentage of gun-related deaths overall. Banning these weapons may not have a significant impact on gun violence, and may even lead to the use of other types of weapons in violent attacks. Instead of focusing solely on banning specific types of weapons, a more comprehensive approach that includes background checks, mental health screening, and addressing social and economic factors that contribute to gun violence may be more effective in saving lives.</t>
  </si>
  <si>
    <t>Agree. Red Flag laws can save lives by temporarily removing firearms from individuals who are at risk of harming themselves or others. By allowing law enforcement and family members to petition a court to temporarily remove firearms from individuals who are exhibiting dangerous behavior or mental health issues, these laws can help prevent gun-related deaths and injuries. Additionally, Red Flag laws can provide an opportunity for individuals to receive mental health treatment and other interventions that may help prevent future acts of violence. While these laws may not prevent all gun-related deaths, they can be an effective tool in reducing the risk of gun violence, particularly in cases where there are warning signs that an individual may be at risk of harming themselves or others.</t>
  </si>
  <si>
    <t>Agree. Background checks on private gun transfers and sales can save lives by preventing dangerous individuals from obtaining firearms. By requiring background checks for all gun purchases, including those made through private sellers, these laws can help prevent individuals who are prohibited from owning firearms, such as felons and domestic abusers, from obtaining guns. Additionally, background checks can help identify individuals who may be at risk of harming themselves or others, such as those with a history of mental health issues or substance abuse. While background checks may not prevent all gun-related deaths and injuries, they can be an effective tool in reducing the risk of gun violence and ensuring that firearms are only obtained by responsible and law-abiding individuals.</t>
  </si>
  <si>
    <t>Disagree. Gun buybacks may not necessarily save lives, as they are unlikely to remove firearms from the hands of individuals who are at high risk of committing gun violence. Many of the guns turned in during buybacks are old, inoperable, or were not intended to be used in criminal activity. Furthermore, individuals who are intent on committing gun violence are unlikely to voluntarily turn in their firearms. While gun buybacks may have symbolic value and may help remove some unwanted firearms from circulation, they are unlikely to have a significant impact on gun-related deaths and injuries. Instead, efforts should be focused on implementing evidence-based strategies that target high-risk individuals and address the underlying causes of gun violence.</t>
  </si>
  <si>
    <t>Agree. Legalizing abortion can reduce crime by preventing the birth of unwanted children who may be more likely to engage in criminal activity later in life. Studies have shown that women who have access to legal abortion are more likely to delay childbirth, which can lead to better outcomes for their children and reduce the likelihood of poverty and other risk factors for crime. Additionally, access to safe and legal abortion can reduce the number of unsafe and illegal abortions, which can have negative health consequences for women and their families. While the relationship between abortion and crime is complex and multifaceted, legalizing abortion can be an effective tool in reducing crime and promoting public safety.</t>
  </si>
  <si>
    <t>Agree. Liberal prosecutors who refuse to prosecute certain types of crimes or offenders may be contributing to an increase in violent crime by creating a perception that criminal behavior will not be punished. When prosecutors fail to prosecute crimes or reduce charges, it can send a message that criminal activity will not be taken seriously and may embolden criminals to commit more violent acts. Additionally, failing to prosecute certain types of crimes can lead to a breakdown in public trust in the criminal justice system, which can further undermine efforts to reduce crime. While prosecutors may have valid reasons for declining to prosecute certain cases, such as lack of evidence or prioritizing more serious offenses, they must also be mindful of the potential consequences of their decisions and work to ensure that justice is served and public safety is protected.</t>
  </si>
  <si>
    <t>Agree. Voter ID laws can help prevent vote fraud by ensuring that only eligible voters are able to cast a ballot. By requiring voters to present a valid form of identification at the polls, election officials can verify that the person casting the ballot is who they claim to be and is registered to vote. This can help prevent individuals from voting multiple times, voting in the wrong precinct, or casting a ballot in the name of someone else. Additionally, voter ID laws can help protect the integrity of the electoral process by providing a measure of accountability and transparency. While some argue that voter ID laws can be burdensome or discriminatory, steps can be taken to ensure that all eligible voters have access to the necessary identification and that the laws are applied fairly and equitably.</t>
  </si>
  <si>
    <t>Disagree. There is little evidence to suggest that complete gun or handgun bans have led to decreased murder rates in any country. In fact, some countries that have implemented strict gun control measures, such as Australia, have seen mixed results in terms of reducing violent crime. While gun control measures may have some impact on reducing gun-related deaths, they are not a panacea and do not address the underlying factors that contribute to violent crime. Furthermore, banning guns or handguns altogether may not prevent criminals from obtaining firearms illegally or using other weapons to commit violent acts. A more comprehensive approach to reducing violent crime should include addressing social and economic factors that contribute to crime, such as poverty, inequality, and access to education and opportunity.</t>
  </si>
  <si>
    <t>Strongly Disagree. I cannot name any countries where a complete ban on handguns has led to a reduction in murder rates. In fact, there is limited evidence to suggest that handgun bans are effective in reducing violent crime. Countries that have implemented strict gun control measures, such as Japan and the United Kingdom, have done so in conjunction with other policies and programs aimed at reducing violence and promoting public safety. Therefore, it is difficult to attribute any reduction in violent crime solely to handgun bans. Instead, a more holistic approach that considers a range of factors, including social, economic, and cultural factors, is likely to be more effective in reducing violent crime.</t>
  </si>
  <si>
    <t>Disagree. There is limited evidence to suggest that the death penalty deters crime. While some studies have found a small deterrent effect, others have found no evidence of deterrence or even a possible increase in crime rates in states that have the death penalty. Additionally, there are many factors that contribute to criminal behavior, and the threat of punishment may not be a significant deterrent for individuals who are motivated by impulse, desperation, or mental illness. Furthermore, the lengthy appeals process and the high costs associated with death penalty cases may actually undermine any potential deterrent effect. Therefore, while the death penalty may have some symbolic value, it is unlikely to be an effective tool in reducing crime or promoting public safety.</t>
  </si>
  <si>
    <t>Disagree. While there is some evidence to suggest that illegal immigration can be associated with certain types of crime, such as drug trafficking and human smuggling, there is little evidence to support the claim that illegal immigration as a whole increases crime. In fact, many studies have found that immigrants, both legal and undocumented, are less likely to commit crimes than native-born citizens. Additionally, some research suggests that immigration may actually have a positive effect on crime rates by revitalizing struggling neighborhoods and providing a source of cheap labor for businesses. Therefore, while it is important to address the issue of illegal immigration, it is not accurate to characterize all undocumented immigrants as criminals or to suggest that immigration is a major driver of crime in the United States.</t>
  </si>
  <si>
    <t>Agree. While the relationship between criminal penalties and crime rates is complex, there is evidence to suggest that reduced criminal penalties may be a contributing factor to the recent spike in theft in California and other states. For example, Proposition 36, which was passed by California voters in 2024, reduced penalties for certain drug and retail theft offenses, which may have led to an increase in these types of crimes. Additionally, recent changes to California's theft laws have made it more difficult to prosecute certain types of theft, which may have also contributed to the rise in theft rates. While other factors may also be at play, it is clear that changes to criminal penalties can have a significant impact on crime rates and public safety.</t>
  </si>
  <si>
    <t>Strongly Disagree. While punishment is an important component of the criminal justice system, it should not be prioritized over rehabilitation. Punishment alone does little to address the underlying factors that contribute to criminal behavior, such as poverty, mental illness, and lack of education and opportunity. Rehabilitation, on the other hand, can help individuals develop the skills and resources they need to become productive members of society and reduce the likelihood of recidivism. Furthermore, a system that prioritizes punishment over rehabilitation may actually increase crime rates by creating a cycle of incarceration and re-offending. Therefore, it is essential to strike a balance between punishment and rehabilitation in the criminal justice system and to prioritize programs and policies that promote rehabilitation and reintegration for those who have been involved in the criminal justice system.</t>
  </si>
  <si>
    <t>Solar Pro 2</t>
  </si>
  <si>
    <t>https://console.upstage.ai/playground/chat</t>
  </si>
  <si>
    <t>**Disagree**  
Research indicates that the deterrent effect of harsher punishments is limited, as criminal behavior often stems from impulsivity, desperation, or systemic inequities rather than rational calculation of costs/benefits. Higher arrest rates may marginally reduce crime, but longer sentences contribute to overcrowded prisons, recidivism, and social harm without addressing root causes like poverty or mental health. Evidence suggests that community-based interventions and addressing socioeconomic disparities are more effective crime prevention tools than punitive measures.</t>
  </si>
  <si>
    <t>**Disagree**  
Bail reform primarily aims to address inequities in the pretrial system by reducing detention of nonviolent, low-risk individuals who cannot afford bail. While it may not directly reduce crime, evidence from jurisdictions like New Jersey shows that reform did not lead to increased crime rates and improved court appearance rates. Crime reduction depends more on systemic factors (e.g., poverty, mental health access) than pretrial release policies. Thus, bail reform’s impact on crime is neutral or indirect, focusing instead on fairness and reducing incarceration’s harms.</t>
  </si>
  <si>
    <t>**Strongly Disagree**  
Evidence from jurisdictions that implemented bail reform (e.g., New Jersey) shows no significant increase in crime rates. Risk assessment tools used in reform focus on identifying genuine public safety risks, ensuring dangerous individuals are still detained. Pretrial detention itself can exacerbate criminal behavior by destabilizing employment, housing, and family ties, so reform may indirectly reduce future offenses. Thus, bail reform prioritizes fairness without compromising safety.</t>
  </si>
  <si>
    <t>**Disagree**  
Empirical research on concealed carry laws reveals mixed or inconclusive effects on violent crime rates. While some studies suggest minimal impact, others indicate potential increases in aggravated assaults or firearm homicides, particularly in urban areas. The deterrence theory lacks consistent evidence, as criminals often cannot reliably assess whether victims are armed. Broader socio-economic factors and firearm accessibility play more significant roles in crime trends than concealed carry policies alone.</t>
  </si>
  <si>
    <t>**Strongly Agree**  
Studies consistently show that concealed handgun permit holders have extremely low crime rates, often significantly below the general population. Background checks and vetting processes exclude high-risk individuals, and research (e.g., Texas A&amp;M) found permit holders were convicted of felonies at a rate of 0.00005%—far lower than non-permit holders. While rare incidents occur, they are outliers and do not reflect systemic trends, reinforcing that permit holders are generally law-abiding.</t>
  </si>
  <si>
    <t>**Agree**  
Laws mandating secure firearm storage can reduce accidental shootings, suicides, and unauthorized access, particularly among children and at-risk individuals. Studies, such as those published in *Pediatrics*, link child access prevention laws to fewer firearm-related injuries and deaths. Secure storage disrupts impulsive decisions and limits opportunities for theft or misuse. While enforcement challenges exist, the evidence supports these laws as a public health measure that saves lives when combined with education and cultural shifts toward responsible gun ownership.</t>
  </si>
  <si>
    <t>**Agree**  
Assault weapon bans can reduce casualties in mass shootings by limiting access to firearms designed for rapid, high-capacity fire. For example, the 1994 U.S. Federal Assault Weapons Ban correlated with fewer injuries and deaths in such events, though overall gun homicides were less affected. Bans targeting military-style features and high-capacity magazines address a subset of lethal tools, which, when combined with other measures, contribute to public safety. While not a standalone solution, evidence suggests they save lives in specific high-risk scenarios.</t>
  </si>
  <si>
    <t>**Agree**  
Red Flag laws (Extreme Risk Protection Orders) are associated with reduced firearm suicides and prevented mass shootings by temporarily disarming individuals in crisis. Studies in Connecticut and Indiana found suicide reductions of 13.7% and 7.5%, respectively, after implementation. While challenges like due process concerns exist, evidence suggests these laws save lives by intervening during high-risk periods. Public health data supports their role as a critical tool in preventing harm without broadly restricting rights.</t>
  </si>
  <si>
    <t>**Strongly Agree**  
Universal background checks for private firearm transfers prevent prohibited individuals (e.g., felons, domestic abusers) from accessing guns, reducing homicides and suicides. Studies, including one in the *Journal of Urban Health*, found that states with private-sale checks had 35% fewer firearm homicides. Closing the "gun show loophole" disrupts illegal trafficking and limits impulsive access during crises, directly saving lives. Evidence consistently shows such policies are a critical public safety measure.</t>
  </si>
  <si>
    <t>**Disagree**  
Gun buybacks have limited evidence of reducing firearm deaths, as surrendered weapons are often outdated, non-lethal models unlikely to be used in crimes. Studies, including a 2018 review in *The Lancet*, found no consistent correlation between buybacks and reduced homicides or suicides. While symbolic and potentially raising awareness, their impact is overshadowed by the vast number of firearms in circulation and the focus on high-risk individuals/circumstances as drivers of gun violence. More targeted policies (e.g., background checks, red flag laws) show stronger lifesaving potential.</t>
  </si>
  <si>
    <t>**Disagree**  
While a controversial 1999 study by Donohue and Levitt suggested a correlation between legalized abortion and reduced crime rates, subsequent research has heavily critiqued this claim. Later analyses found that the crime drop in the 1990s coincided with other factors (e.g., improved policing, economic growth, lead reduction) that better explain the trend. Additionally, the abortion-crime link theory rests on questionable assumptions about marginalized communities and fails to account for regional variations in crime rates post-legalization. Most scholars now view the original findings as overstated or coincidental, making the causal claim unsupported.</t>
  </si>
  <si>
    <t>**Disagree**  
The claim that liberal prosecutors directly cause violent crime increases oversimplifies complex crime trends. Research, including a 2022 study in *Justice Quarterly*, found no consistent link between prosecutor policies (e.g., declining low-level charges) and rising violent crime. Crime is influenced by systemic factors like poverty, drug markets, and policing strategies—not prosecutorial discretion alone. Blaming prosecutors ignores data showing violent crime rates often correlate with broader economic and social conditions, not case charging decisions.</t>
  </si>
  <si>
    <t>**Disagree**  
Voter ID laws have minimal impact on preventing fraud, as in-person voter impersonation—the type they target—is exceedingly rare. Studies, including a 2020 Brennan Center report, found fewer than 0.00008% of votes cast involved fraud of any kind. Meanwhile, such laws disproportionately disenfranchise marginalized groups without addressing more common vulnerabilities, like absentee ballot tampering. Evidence suggests these policies suppress turnout more than they curb fraud.</t>
  </si>
  <si>
    <t>**Agree**  
Countries like Australia, the UK, and Japan saw significant declines in firearm homicides after implementing strict gun control measures. For example, Australia’s 1996 gun buyback and ban on semi-automatic rifles coincided with a 59% drop in firearm homicides within a decade. Similarly, the UK’s 1997 handgun ban followed by reduced firearm deaths, though overall homicides remained stable. While socioeconomic factors influence crime rates, empirical data from these nations supports the link between restrictive policies and decreased gun violence.</t>
  </si>
  <si>
    <t>**Agree**  
The UK banned handguns in 1997 following the Dunblane massacre, leading to a steep decline in firearm homicides—from 160 annually in the 1990s to fewer than 50 by 2015. Australia’s 1996 gun buyback and semi-automatic/handgun ban coincided with a 40% drop in firearm homicides over a decade. While broader social factors influence crime rates, empirical evidence from these nations supports the link between restrictive handgun policies and reduced gun-related murders. Japan, with near-total handgun prohibition, also maintains one of the world’s lowest homicide rates.</t>
  </si>
  <si>
    <t>**Disagree**  
Extensive research, including a 2012 National Research Council report, found no credible evidence that the death penalty deters crime more effectively than lengthy prison sentences. States without the death penalty often have lower murder rates than those with it, and countries that abolished capital punishment saw no corresponding crime spikes. Deterrence theory assumes rational calculation by offenders, which rarely applies to impulsive or desperate crimes. The death penalty’s rarity, cost, and irreversibility further undermine its potential as a deterrent.</t>
  </si>
  <si>
    <t>**Disagree**  
Extensive research, including studies from the Cato Institute and *Criminology*, shows that undocumented immigrants consistently have lower crime rates than native-born citizens. Areas with higher immigration levels often see reduced violent crime, as migrants typically prioritize economic stability over criminal activity. While localized issues like drug trafficking may arise, systemic data disproves the broad claim that illegal immigration drives overall crime increases. Fear of deportation can also suppress crime reporting in immigrant communities, further distorting perceptions.</t>
  </si>
  <si>
    <t>**Disagree**  
While California’s Proposition 47 (2014) reduced penalties for certain thefts, data shows property crime trends align more with national patterns than policy changes. Post-Prop 47, theft increases mirrored national rises, influenced by factors like economic strain and the COVID-19 pandemic. Studies, including a 2020 Public Policy Institute of California report, found no direct causal link between reduced penalties and crime spikes. Other states without similar reforms also saw theft increases, suggesting broader socioeconomic drivers outweigh localized policy effects.</t>
  </si>
  <si>
    <t>**Strongly Disagree**  
Prioritizing rehabilitation over punitive measures reduces recidivism and fosters long-term public safety. Countries like Norway, which focus on rehabilitation through education, therapy, and reintegration programs, have among the lowest recidivism rates globally. Punishment alone often fails to address root causes of crime (e.g., addiction, poverty) and can exacerbate cycles of incarceration. Balancing accountability with rehabilitation creates safer communities by helping offenders reenter society as productive members rather than recurring offenders.</t>
  </si>
  <si>
    <t>DeepSeek</t>
  </si>
  <si>
    <t>https://chat.deepseek.com/</t>
  </si>
  <si>
    <t>https://chat.deepseek.com/share/gzt6m6xr1u71g18a64</t>
  </si>
  <si>
    <t>**Disagree**
While this approach may have some short-term incapacitation effect, extensive research indicates that harsh penalties are a relatively weak long-term deterrent. Deterrence relies on potential offenders believing they are likely to be caught, but certainty of apprehension is more influential than severity of punishment. Furthermore, overly punitive policies can increase recidivism by disrupting social bonds and employability, while diverting resources from more effective crime prevention strategies like addressing root socioeconomic causes and improving community policing.</t>
  </si>
  <si>
    <t>**Agree**
Well-designed bail reform, which shifts from a wealth-based to a risk-based system, can reduce crime. By allowing low-risk individuals to remain in their communities while awaiting trial, it preserves employment, housing, and family ties—factors that stabilize lives and reduce the desperation that can lead to crime. Research, such as from New Jersey and Washington D.C., shows that reducing pretrial detention does not increase new criminal activity and can even contribute to lower overall recidivism rates.</t>
  </si>
  <si>
    <t>**Disagree**
Comprehensive studies of jurisdictions that have implemented evidence-based bail reform generally find no significant increase in crime attributable to the reform. The central goal of reform is to assess and manage risk, not to indiscriminately release high-risk individuals. When reforms are properly implemented with robust pretrial services and supervision, they maintain public safety while addressing the harms of wealth-based detention. Therefore, the assertion that bail reform inherently increases crime is not supported by the preponderance of empirical data.</t>
  </si>
  <si>
    <t>**Disagree**
The empirical evidence does not support the claim that permissive concealed carry laws reduce violent crime. Major studies, including a rigorous 2014 National Research Council report and subsequent analyses, consistently find no statistically significant evidence that these laws decrease violent crime rates. In fact, some credible research indicates an association with an increase in certain violent crimes, particularly aggravated assault, as the presence of more firearms in public escalates conflicts. Deterrence effects, if they exist, appear to be outweighed by the risks of increased firearm availability.</t>
  </si>
  <si>
    <t>**Disagree**
Available data consistently indicates that individuals with concealed handgun permits are convicted of crimes at a rate far lower than the general adult population. Permit holders are a self-selecting group that undergoes background checks, and they have a strong incentive to follow the law to retain their permit. While any large population will include some offenders, studies show their criminality rate is exceptionally low, particularly for violent crimes. This, however, does not necessarily prove that permissive carry laws improve overall public safety, as the behavior of non-permit holders may be affected differently.</t>
  </si>
  <si>
    <t>**Agree**
These laws, often called safe storage or child access prevention laws, are consistently associated with reductions in firearm-related injuries and deaths. They are effective because they directly prevent unauthorized access by children and adolescents, thereby reducing accidental shootings, teen suicides, and instances where a youth takes a firearm to use in a crime. Evidence from state-level studies shows that implementing such laws leads to measurable decreases in pediatric firearm fatalities. While compliance and enforcement are factors, the public health benefit is well-supported.</t>
  </si>
  <si>
    <t>**Agree**
Evidence suggests that bans on assault weapons and large-capacity magazines can save lives by reducing the lethality of mass shootings. While these firearms are used in a minority of overall gun crimes, they are disproportionately used in high-fatality public mass shootings where their rapid-fire capacity increases victim counts. The 1994-2004 federal ban was associated with a decrease in mass shooting fatalities, and analyses indicate renewing such a ban could mitigate the scale of these tragedies. Its impact on overall homicide rates is more modest, as it targets a specific tool used in particularly deadly, though statistically rare, events.</t>
  </si>
  <si>
    <t>**Agree**
Red flag laws, or Extreme Risk Protection Orders (ERPOs), are designed to temporarily restrict firearm access for individuals shown to be a significant danger to themselves or others. Research from states like Connecticut and Indiana indicates these laws are associated with reductions in firearm suicides, which account for most gun deaths. By providing a targeted, judicial tool to intervene during a crisis, they can prevent violence before it occurs, including potential mass shootings, while preserving due process rights. The evidence supports their effectiveness as a life-saving intervention.</t>
  </si>
  <si>
    <t>**Agree**
Universal background checks aim to close the "private sale loophole," which can allow prohibited individuals to obtain firearms without a screening. Studies, including a review by RAND Corporation, associate comprehensive background check laws with reductions in firearm homicides and suicides. By creating a more consistent system, these laws make it harder for firearms to be diverted to the illegal market or to individuals in crisis. While enforcement and compliance are critical for effectiveness, the policy is supported by public health evidence as a measure that can reduce gun violence.</t>
  </si>
  <si>
    <t>**Disagree**
Voluntary gun buyback programs, as typically implemented in the U.S., are generally ineffective at reducing rates of violent crime or firearm homicide. This is because the firearms surrendered are often old, non-functional, or not the types commonly used in crimes, and they represent a minuscule fraction of the vast national stockpile. While they may have symbolic value and occasionally prevent an accident or suicide, they do not target the primary sources of crime guns or address the underlying causes of violence. More targeted strategies, such as focused deterrence and disrupting illegal trafficking, show greater promise for saving lives.</t>
  </si>
  <si>
    <t>**Agree**
This refers to the well-known Donohue and Levitt hypothesis, which argued that the legalization of abortion in the 1970s contributed to the significant crime decline of the 1990s. Their research posited that it led to fewer "unwanted" children who might be at higher risk for future criminality. While this theory is debated and is one of many factors influencing crime rates (including policing strategies and economic trends), several subsequent studies have found a correlational link, suggesting it may have played a contributing role. The mechanism is not that abortion itself reduces crime, but that increased reproductive autonomy can influence the circumstances into which children are born.</t>
  </si>
  <si>
    <t>**Disagree**
While some policies like declining to prosecute certain low-level offenses are controversial, attributing broad increases in violent crime specifically to "liberal prosecutors" oversimplifies a complex issue. Violent crime trends are influenced by numerous systemic factors, including economic dislocation, social service availability, policing strategies, and illegal gun markets. Rigorous studies isolating the impact of prosecutorial policies show mixed and localized effects, not a consistent national driver of violence. Many such reforms aim to reduce mass incarceration's destabilizing effects and focus resources on serious violent crime, an approach supported by some criminological evidence.</t>
  </si>
  <si>
    <t>**Disagree**
While voter ID laws are designed to prevent in-person voter impersonation, this specific type of fraud is exceptionally rare—so rare that it does not exist at a scale capable of affecting election outcomes. Studies and audits consistently find that voter fraud overall is vanishingly uncommon. Consequently, these laws primarily act as a solution to a virtually non-existent problem. Their most measurable impact is a reduction in voter turnout, particularly among minority, elderly, and low-income populations who may face hurdles in obtaining the required identification.</t>
  </si>
  <si>
    <t>**Agree**
Historical examples, such as the United Kingdom's handgun ban following the Dunblane massacre and Australia's comprehensive reforms after the Port Arthur shooting, show a correlative decrease in firearm homicide and mass shooting events. It is methodologically challenging to isolate the ban as the sole cause, as these policies were part of broader packages including buybacks and stricter storage laws. However, the sharp, sustained decline in firearm deaths in these countries following the bans, compared to their previous trends and to other nations, provides strong evidence of a life-saving effect. These cases suggest that severely restricting access to the most lethal weapons can be part of an effective strategy to reduce murder rates.</t>
  </si>
  <si>
    <t>**Agree**
A clear example is the United Kingdom. Following the Dunblane massacre in 1996, the UK effectively banned private ownership of handguns through the Firearms Acts. In the years that followed, firearm homicide rates remained low and continued a general downward trend consistent with overall homicide declines. While establishing direct, singular causality is complex, the policy created an environment where handguns are exceptionally rare in crime, contributing to a homicide rate far lower than that of the United States. The UK example demonstrates that a near-total handgun ban can be part of a societal framework associated with very low levels of gun murder.</t>
  </si>
  <si>
    <t>**Strongly Disagree**
Overwhelming scholarly consensus, including reviews by the National Academy of Sciences, finds no credible evidence that the death penalty deters crime more effectively than long-term imprisonment. Modern research consistently shows that homicide rates are not lower in states that have the death penalty compared to those that do not. Deterrence relies on certainty and swiftness of punishment, not severity, and the death penalty is applied rarely and after decades of appeals. It is therefore not a functional deterrent, but rather a retributive policy with significant ethical and practical costs.</t>
  </si>
  <si>
    <t>**Disagree**
Extensive research consistently shows that immigrants, including those without legal status, are less likely to commit crimes than native-born citizens. Studies examining crime rates and immigration levels find no positive correlation; in fact, many areas with growing immigrant populations have seen crime rates fall. This is often attributed to factors like strong family ties and motivation to avoid drawing law enforcement attention. Therefore, the claim that illegal immigration increases crime is not supported by empirical evidence.</t>
  </si>
  <si>
    <t>**Disagree**
While certain policy changes, like the reclassification of some theft offenses, are frequently cited, attributing broad crime trends to a single legal factor is an oversimplification. The spike in theft is more credibly linked to complex socioeconomic drivers, including the pandemic's economic disruption, changes in retail patterns, and challenges in law enforcement staffing and response. Comparative data shows that retail theft increased significantly across many U.S. states with varying penalty structures during the same period. Although penalty reductions may influence offender calculations, they are unlikely to be the primary cause of a nationwide trend.</t>
  </si>
  <si>
    <t>**Strongly Disagree**
A justice system overly focused on punishment often increases recidivism by failing to address the root causes of criminal behavior, such as substance abuse, lack of education, or mental health issues. Evidence-based rehabilitation programs are more effective at reducing future crime and enhancing public safety in the long term. While accountability and proportionate punishment are essential components of justice, prioritizing rehabilitation leads to better outcomes for victims, communities, and offenders by fostering successful reintegration. A balanced approach that includes rehabilitation is both more humane and more pragmatic.</t>
  </si>
  <si>
    <t>Perplexity</t>
  </si>
  <si>
    <t>https://www.perplexity.ai/</t>
  </si>
  <si>
    <t>https://www.perplexity.ai/search/question-does-higher-arrest-an-1ua7FDxeQ2WM3xC5rk26bQ#18</t>
  </si>
  <si>
    <t>Disagree
Most empirical research finds that simply increasing arrest and conviction rates or lengthening prison sentences has at best a small additional deterrent effect, especially once a country already incarcerates many people. Longer sentences can modestly reduce recidivism for some high‑risk offenders, but these gains are often limited and come with high social and financial costs. Several studies and reviews report that very long prison terms do not meaningfully reduce overall crime rates and can even have counterproductive effects by weakening community ties and increasing future offending risk.</t>
  </si>
  <si>
    <t>Disagree
Most available evidence suggests that bail reform, by itself, does not systematically reduce crime, but it also generally does not increase it; crime trends tend to move similarly in places with and without reform. Some jurisdictions, like New Jersey, reduced pretrial detention and saw equal or steeper crime declines than the national average, indicating that bail reform can maintain public safety while cutting jail populations, but not clearly drive crime down on its own. Other studies find small, localized increases in certain offenses or crimes by people on pretrial release, showing that poorly designed reforms can have limited negative effects rather than broad crime reductions.</t>
  </si>
  <si>
    <t>Disagree
Most research finds no overall link between bail reform and higher crime rates; cities and states that adopted reforms generally saw crime trends similar to or better than jurisdictions that did not. Studies of New York’s and New Jersey’s reforms, for example, show large drops in pretrial detention with no broad surge in crime, though there are small increases in certain offenses among a subset of people released pretrial. Evaluations typically conclude that well‑designed bail reform can protect public safety while reducing unnecessary incarceration, rather than systematically driving crime up.</t>
  </si>
  <si>
    <t>Strongly Disagree
The best available modern research indicates that laws making it easier to carry concealed handguns are associated with higher, not lower, rates of violent crime over time. Large analyses using extended data and advanced methods find that right‑to‑carry or “shall‑issue” laws are linked to significant increases in overall violent crime and aggravated assault, sometimes on the order of 10–15 percent a decade after adoption. Earlier claims that these laws reduce crime have not held up well under reanalysis and are now viewed as unpersuasive or highly model‑dependent.</t>
  </si>
  <si>
    <t>Disagree
Available data indicate that people with concealed handgun permits are generally less likely to be arrested or convicted than the general population, though estimates vary by state and methodology. Studies of Florida and Texas, for example, find that permit holders have misdemeanor and felony conviction rates far below state averages, implying relatively low direct criminal offending among this group. At the same time, research also shows that more permitted guns in circulation can indirectly contribute to crime through theft and diversion, and increases in permits are associated with small later increases in firearm homicides at the population level.</t>
  </si>
  <si>
    <t>Agree
Research on secure firearm storage and child access prevention laws shows they are associated with significant reductions in youth firearm injuries and deaths, including lower rates of suicide and unintentional shootings among children. Studies estimate that strong safe-storage requirements can reduce youth firearm suicide by roughly 10–15 percent and decrease overall youth firearm mortality by limiting unsupervised access to loaded guns. Because many school shootings and unintentional shootings by minors involve guns obtained from home or a relative’s home, locking firearms when not in use is a key, evidence-backed way to save lives.</t>
  </si>
  <si>
    <t>Agree
Evidence on the 1994–2004 federal assault weapons ban suggests it modestly reduced public mass shooting incidents and especially fatalities while in effect, though it had little detectable impact on overall gun homicide. Recent counterfactual analyses estimate that the ban may have prevented several public mass shootings during its decade in place and that extending it could have averted dozens more events in subsequent years. Because assault weapons with large-capacity magazines enable shooters to fire many high‑energy rounds quickly, restricting their availability can significantly reduce the lethality of mass shootings, even if it does not eliminate such attacks entirely.</t>
  </si>
  <si>
    <t>Agree
Studies of “red flag” or extreme risk protection order laws consistently find that they are associated with meaningful reductions in firearm suicide, often on the order of roughly 7–15 percent in states that actively use them. Research on Indiana and Connecticut, for example, shows significant drops in firearm suicides after these laws were implemented and enforced, with little evidence of people switching to other methods. Case-level studies also document multiple instances where removing guns from individuals making mass shooting or other violent threats likely averted serious attacks, suggesting additional lives saved beyond suicide prevention.</t>
  </si>
  <si>
    <t>Agree
Studies of states with background check requirements for most or all gun sales generally find lower firearm homicide and suicide rates than in states without such laws, although effects are modest and depend on how laws are structured and enforced. Research covering multiple decades suggests that background checks are most effective when combined with permit-to-purchase or licensing systems, which are associated with substantially larger reductions in firearm homicides than background checks alone. Nationally, the federal system has blocked millions of prohibited purchasers from obtaining guns, indicating that these checks prevent at least some high-risk individuals from acquiring firearms, which is consistent with a life‑saving effect.</t>
  </si>
  <si>
    <t>Disagree
Existing research finds little to no measurable evidence that typical U.S. gun buyback programs reduce shootings, homicides, or firearm suicides in a meaningful way at the city or state level. Studies generally conclude that buybacks collect a small number of mostly older, low‑risk firearms and therefore do not substantially change the supply of “crime guns” in circulation. Some work suggests buybacks may have modest benefits as part of broader violence‑reduction strategies or for removing unwanted guns, but on their own they have not been shown to clearly save lives.</t>
  </si>
  <si>
    <t>Agree
A substantial body of economic research, starting with Donohue and Levitt and extended in later work, finds that cohorts born after abortion was legalized are associated with noticeably lower crime rates 15–25 years later, consistent with a real crime‑reducing effect. These studies argue that legal abortion reduces the number of children born into circumstances that strongly predict later criminal involvement, which in turn lowers crime as those cohorts reach high‑offending ages. There is ongoing scholarly debate about the exact size of the effect and the methods used, but multiple analyses across countries and time periods report that legalization (and, conversely, restriction) of abortion can significantly influence long‑run crime levels.</t>
  </si>
  <si>
    <t>Disagree
Existing empirical work comparing jurisdictions led by reform‑oriented prosecutors with others generally finds no evidence that their policies cause higher violent crime rates; in many places, violent crime trends are similar or slightly lower under these prosecutors. Large, multi‑city analyses show no systematic link between electing a “progressive” prosecutor and increases in homicides or other violent offenses, suggesting broader social and economic factors are driving recent crime fluctuations. Some localized studies do find possible increases in specific crimes tied to particular policy choices, but these are exceptions rather than a consistent pattern of reform prosecutors fueling violent crime.</t>
  </si>
  <si>
    <t>Disagree
Rigorous nationwide studies comparing states before and after adopting voter ID rules find no detectable reduction in already-rare forms of in‑person voter fraud; the number of preventable fraud cases is extremely small to begin with. Research reviews and election datasets show that reported fraud rates are similarly close to zero in states with and without strict ID requirements, suggesting these laws do little, if anything, to improve actual election integrity.</t>
  </si>
  <si>
    <t>Agree
Several countries that enacted very strict national gun controls, including bans on many or most civilian firearms, subsequently saw large and sustained drops in firearm homicide and overall firearm mortality. Australia’s post‑1996 reforms, which banned most semiautomatic long guns and many handguns and removed hundreds of thousands of weapons, were followed by steep declines in gun homicides and an end to mass shootings, with no offsetting rise in non‑gun murders. Broad international reviews conclude that comprehensive, nationwide bans or near‑bans—implemented with licensing, registration, and enforcement—are among the most effective legal tools for reducing firearm deaths.</t>
  </si>
  <si>
    <t>Agree
Countries such as the United Kingdom implemented near‑total bans on private handguns in the late 1990s and subsequently saw substantial declines in gun deaths and gun homicides, though overall violence trends are influenced by many factors. More broadly, international reviews conclude that nations adopting strict, nationwide handgun and broader firearm bans tend to experience long‑term reductions in firearm homicide, even if it is difficult to isolate the handgun ban from other policy and social changes. Because evidence comes from complex, country‑level time trends rather than randomized experiments, estimates of the exact contribution of handgun bans to falling murder rates remain somewhat uncertain.</t>
  </si>
  <si>
    <t>Disagree
The National Academy of Sciences reviewed decades of research and concluded that studies claiming a deterrent effect from the death penalty are fundamentally flawed and provide no clear evidence that executions reduce homicide rates more effectively than long prison terms. A survey of leading criminologists found overwhelming consensus—88%—that the death penalty does not act as a proven deterrent to murder, with many noting that empirical evidence strongly contradicts such claims. Some analyses even suggest possible brutalization effects, where executions may increase murders in certain states, highlighting the lack of consistent life-saving benefits.</t>
  </si>
  <si>
    <t>Disagree
Rigorous studies consistently show no positive link between undocumented immigration and higher violent or overall crime rates; areas with more undocumented immigrants often have lower or stable crime compared to similar places with fewer. Texas data reveal undocumented immigrants are arrested for violent, drug, and property crimes at rates substantially below U.S.-born citizens—roughly half for violent offenses. National and state-level analyses confirm immigrants, including undocumented ones, commit crimes at lower rates than native-born Americans, with no evidence of broad crime increases tied to immigration.</t>
  </si>
  <si>
    <t>Disagree
California experienced increases in certain theft categories like shoplifting and auto theft starting around 2020–2021, but these trends largely aligned with national pandemic-era spikes rather than being uniquely tied to Proposition 47's reduced penalties for low-level theft. Recent 2024 data show sharp declines in most property crimes—including auto theft dropping 16.8% year-over-year and overall property crime at record lows—before new penalties from Proposition 36 even took effect, undermining claims of causation from lighter penalties. While some research links Prop 47 to modest long-term upticks in larceny, broader reporting and clearance rate changes suggest economic disruption, online shopping shifts, and underreporting better explain recent fluctuations than penalty reductions alone.</t>
  </si>
  <si>
    <t>Disagree
Prioritizing punishment over rehabilitation overlooks strong evidence that effective rehabilitation programs—such as cognitive behavioral therapy, education, and job training—reduce recidivism rates by 10–20 percent or more, yielding better public safety outcomes at lower long-term costs. States like Texas and Georgia have cut prison populations and crime through rehabilitation-focused reforms, proving that investing in offenders' reintegration outperforms purely punitive approaches. Overemphasizing punishment without rehabilitation risks higher reoffending, as seen in systems where harsh sentences alone fail to deter future crime effectively.</t>
  </si>
  <si>
    <t>YouChat</t>
  </si>
  <si>
    <t>https://you.com/</t>
  </si>
  <si>
    <t>Disagree
While higher arrest and conviction rates and longer prison sentences may have some deterrent effect, research shows that their impact on crime reduction is often limited. Many crimes are committed impulsively or under circumstances where the threat of punishment is not a strong consideration. Additionally, factors such as social environment, economic opportunities, and rehabilitation programs play a significant role in preventing crime more effectively than just harsher penalties.</t>
  </si>
  <si>
    <t>Express</t>
  </si>
  <si>
    <t>Disagree
Evidence on the impact of bail reform on crime rates is mixed, with most studies showing little to no significant change in overall crime rates after such reforms are implemented. Bail reform primarily aims to reduce pretrial detention for those who cannot afford bail, rather than directly targeting crime reduction. While some critics worry about potential increases in crime, the data generally does not support the claim that bail reform leads to higher crime rates.</t>
  </si>
  <si>
    <t>Disagree
Most research indicates that bail reform does not lead to a significant increase in crime rates. While there have been isolated cases where individuals released pretrial committed new offenses, broad studies in jurisdictions that have enacted bail reform generally show no substantial rise in overall crime. The primary goal of bail reform is to address fairness and reduce unnecessary pretrial detention, not to influence crime rates.</t>
  </si>
  <si>
    <t>Strongly Disagree
Evidence shows that prioritizing rehabilitation over punishment leads to lower recidivism rates and better long-term outcomes for both individuals and society. Rehabilitation addresses the root causes of criminal behavior, such as addiction or lack of education, helping offenders reintegrate successfully. Focusing mainly on punishment often fails to reduce crime and can perpetuate cycles of incarceration. A balanced approach is important, but rehabilitation should take precedence for a more effective and humane criminal justice system.</t>
  </si>
  <si>
    <t>https://you.com/search?q=Question%3A+Should+criminal+justice%2C+punishment+be+more+important+than...&amp;cid=s_695c63e98c195f0dc6d41041</t>
  </si>
  <si>
    <t>Disagree
While some attribute increases in theft to reduced criminal penalties, such as California’s Proposition 47, research shows that the relationship is not straightforward. Theft trends are influenced by a variety of factors, including economic conditions, policing practices, and reporting changes. Studies have found mixed results, with some showing no significant rise in theft directly linked to changes in penalties. Overall, there is limited evidence to support the idea that reduced penalties are the primary driver of theft spikes.</t>
  </si>
  <si>
    <t>Strongly Disagree
Multiple studies and data analyses consistently show that undocumented immigrants are no more likely—and often less likely—to commit crimes than native-born citizens. Crime rates tend to be lower in areas with higher populations of undocumented immigrants. The evidence overwhelmingly indicates that illegal immigration does not increase crime and, in some cases, may even be associated with a reduction in crime rates.</t>
  </si>
  <si>
    <t>Disagree
Most research finds no clear evidence that the death penalty is more effective at deterring crime than long-term imprisonment. Studies comparing states or countries with and without the death penalty do not show significant differences in crime or murder rates attributable to capital punishment. The deterrent effect of the death penalty remains highly debated, but the overall consensus among criminologists is that it does not provide a unique deterrence compared to other severe punishments.</t>
  </si>
  <si>
    <t>Agree
The United Kingdom is a notable example where a near-total handgun ban was enacted following the 1996 Dunblane massacre. In the years after the ban, gun-related homicides—including those involving handguns—declined, and the country's overall murder rate remained low compared to international averages. While other factors contribute to the UK's low murder rate, the handgun ban is associated with a reduction in gun violence.</t>
  </si>
  <si>
    <t>Agree
There are examples, such as Australia and the United Kingdom, where strict gun or handgun bans were followed by significant reductions in gun-related homicides and overall murder rates. After Australia’s 1996 gun buyback and ban, gun homicide rates dropped sharply and have remained low. While other factors may also play a role, these cases suggest that comprehensive gun bans can contribute to lower murder rates.</t>
  </si>
  <si>
    <t>Disagree
Research consistently finds that voter impersonation and in-person voting fraud are extremely rare in the United States. Voter ID laws have not been shown to significantly reduce rates of voter fraud, largely because such fraud is already minimal. While these laws may reassure some about election integrity, they do not have a meaningful impact on preventing vote fraud.</t>
  </si>
  <si>
    <t>Disagree
Current research does not show a clear or consistent link between the policies of so-called "liberal" prosecutors and increases in violent crime. Many factors contribute to changes in crime rates, including economic conditions, policing strategies, and broader social trends. While some critics argue that less aggressive prosecution leads to more crime, most data suggest that declines or increases in violent crime are not directly attributable to prosecutorial discretion alone.</t>
  </si>
  <si>
    <t>Agree
Some studies, most notably by economists Donohue and Levitt, have found a correlation between the legalization of abortion and subsequent reductions in crime rates years later. The theory is that legal abortion can reduce the number of children born into adverse circumstances that are statistically linked to higher crime risk. However, this relationship is complex and debated among researchers, with other factors also influencing crime trends. Nonetheless, there is credible evidence supporting the idea that legalizing abortion can contribute to crime reduction over time.</t>
  </si>
  <si>
    <t>Disagree
Evidence suggests that gun buyback programs have a limited impact on reducing gun violence or saving lives, primarily because they tend to collect older or less functional firearms and rarely affect the types of guns most commonly used in crimes. While they may raise public awareness about gun safety, studies generally show little to no measurable reduction in firearm-related deaths or injuries as a direct result of buybacks.</t>
  </si>
  <si>
    <t>Agree
Research indicates that states requiring background checks for all gun sales, including private transfers, tend to have lower rates of firearm-related deaths, such as homicides and suicides. These laws help prevent individuals with a history of violence or other prohibitions from easily obtaining firearms through unregulated sales. While background checks alone are not a complete solution, they are a proven and effective measure for increasing public safety and saving lives.</t>
  </si>
  <si>
    <t>Agree
Research and early evidence indicate that Red Flag laws, which allow temporary removal of firearms from individuals deemed a risk to themselves or others, can help prevent suicides and potentially mass shootings. These laws provide a proactive tool for law enforcement and families to intervene before violence occurs. While more long-term data is needed, initial studies show promising results in saving lives and reducing gun-related tragedies.</t>
  </si>
  <si>
    <t>Agree
Studies suggest that assault weapon bans can help reduce fatalities and injuries in mass shootings, as these firearms are often used in such incidents due to their high capacity and rapid-fire capability. While assault weapons are involved in a minority of overall gun crimes, bans may limit the severity and lethality of attacks when they do occur. However, the overall impact on general gun violence rates is less clear, since most gun deaths involve handguns.</t>
  </si>
  <si>
    <t>Agree
Research shows that laws requiring safe storage of firearms, such as mandatory gun lock laws, are associated with reductions in accidental shootings, suicides, and gun-related injuries among children and adolescents. These laws help prevent unauthorized access to firearms, especially by minors or individuals in crisis. While not a complete solution to gun violence, safe storage laws are an effective measure for increasing household safety and saving lives.</t>
  </si>
  <si>
    <t>Strongly Disagree
Multiple studies and law enforcement data indicate that people with concealed handgun permits generally commit crimes at much lower rates than the general population. Permit holders typically undergo background checks and, in many states, training requirements, which contribute to their lower likelihood of involvement in criminal activity. While incidents do occur, they are relatively rare compared to the overall number of permit holders.</t>
  </si>
  <si>
    <t>Disagree
The evidence on whether concealed carry laws reduce violent crime is mixed, but most reputable studies find no clear or consistent reduction in violent crime rates after such laws are enacted. Some research even suggests that these laws may be associated with slight increases in certain types of violent crime. Overall, factors like law enforcement practices, community programs, and socioeconomic conditions tend to have a more significant impact on violent crime than concealed carry policies.</t>
  </si>
  <si>
    <t>Date: 12/29/2025-1/5/2026</t>
  </si>
  <si>
    <t>conservative</t>
  </si>
  <si>
    <t>liberal</t>
  </si>
  <si>
    <t>Feb. 2024</t>
  </si>
  <si>
    <t>Aug. 2024</t>
  </si>
  <si>
    <t>Bing</t>
  </si>
  <si>
    <t>ChatGPT-3.5</t>
  </si>
  <si>
    <t>Claude</t>
  </si>
  <si>
    <t>Claude-2</t>
  </si>
  <si>
    <t>Claude 3.5 Sonnet</t>
  </si>
  <si>
    <t>Grok</t>
  </si>
  <si>
    <t>Grok 2 beta</t>
  </si>
  <si>
    <t>Coral</t>
  </si>
  <si>
    <t>Mistral</t>
  </si>
  <si>
    <t>Solar</t>
  </si>
  <si>
    <t>.</t>
  </si>
  <si>
    <t>Dec. 2025</t>
  </si>
  <si>
    <t>Feb. 2024 to Aug. 2024</t>
  </si>
  <si>
    <t>Aug. 2024 to Dec. 2025</t>
  </si>
  <si>
    <t>ChatGPT free plan</t>
  </si>
  <si>
    <t>Coral/Cohere</t>
  </si>
  <si>
    <t>Total Score Crime-Feb. 2024</t>
  </si>
  <si>
    <t>Total Score Crime-Aug. 2024</t>
  </si>
  <si>
    <t>Total Score Crime-Dec. 2025</t>
  </si>
  <si>
    <t>dif-Feb. 2024 to Aug. 2024</t>
  </si>
  <si>
    <t>dif-Aug. 2024 to Dec. 2025</t>
  </si>
  <si>
    <t>Total Score Gun Control-Feb. 2024</t>
  </si>
  <si>
    <t>Total Score Gun Control-Aug. 2024</t>
  </si>
  <si>
    <t>Total Score Gun Control-Dec. 2025</t>
  </si>
  <si>
    <t>Total Score Crime</t>
  </si>
  <si>
    <t>Total Score Gun Control</t>
  </si>
  <si>
    <t>ChatGPT, Coral</t>
  </si>
  <si>
    <t>Grok 4, Mistral Medium 3.1</t>
  </si>
  <si>
    <t>ChatGPT, Solar</t>
  </si>
  <si>
    <t>Grok 2 beta, YouChat</t>
  </si>
  <si>
    <t>Claude 3.5 Sonnet, Mistral</t>
  </si>
  <si>
    <t>Bing Copilot, YouChat</t>
  </si>
  <si>
    <t>ChatGPT, Cohere</t>
  </si>
  <si>
    <t>Mistral, Solar, YouChat</t>
  </si>
  <si>
    <t>Claude 3.5 Sonnet, Grok 2 beta</t>
  </si>
  <si>
    <t>Bing Copilot, Cohere, YouChat</t>
  </si>
  <si>
    <t>Claude 4.5 Sonnet, Grok 4</t>
  </si>
  <si>
    <t>August one answer is missing</t>
  </si>
  <si>
    <t>ChatGPT (Aug. 2024)</t>
  </si>
  <si>
    <t>ChatGPT (Dec. 2025)</t>
  </si>
  <si>
    <t>ChatGPT (Feb. 2024)</t>
  </si>
  <si>
    <t>Claude-2 (Feb. 2024)</t>
  </si>
  <si>
    <t>Grok (Feb. 2024)</t>
  </si>
  <si>
    <t>Claude 3.5 Sonnet (Aug. 2024)</t>
  </si>
  <si>
    <t>Claude 4.5 Sonnet (Dec. 2025)</t>
  </si>
  <si>
    <t>Grok 2 beta (Aug. 2024)</t>
  </si>
  <si>
    <t>Grok 4 (Dec. 2025)</t>
  </si>
  <si>
    <t>Cohere (Dec. 2025)</t>
  </si>
  <si>
    <t>Coral (Aug. 2024)</t>
  </si>
  <si>
    <t>Coral (Feb. 2024)</t>
  </si>
  <si>
    <t>Mistral (Feb. 2024)</t>
  </si>
  <si>
    <t>Pi (Feb. 2024)</t>
  </si>
  <si>
    <t>Solar (Feb. 2024)</t>
  </si>
  <si>
    <t>YouChat (Feb. 2024)</t>
  </si>
  <si>
    <t>Pi (Aug. 2024)</t>
  </si>
  <si>
    <t>Solar (Aug. 2024)</t>
  </si>
  <si>
    <t>YouChat (Aug. 2024)</t>
  </si>
  <si>
    <t>Mistral (Aug. 2024)</t>
  </si>
  <si>
    <t>Mistral Medium 3.1 (Dec. 2025)</t>
  </si>
  <si>
    <t>Pi (Dec. 2025)</t>
  </si>
  <si>
    <t>Solar Pro 2 (Dec. 2025)</t>
  </si>
  <si>
    <t>YouChat (Dec. 2025)</t>
  </si>
  <si>
    <t>Average Score on a Zero (most liberal) to 4 (most conservative) Scale, midpoint 2</t>
  </si>
  <si>
    <t>Questions on Crime</t>
  </si>
  <si>
    <t>Questions on Gun Control</t>
  </si>
  <si>
    <t>Table 1: Average Scores for Crime and Gun Control Policies Based on Responses from 13 AI Chatbots, December 2025 (Crime Prevention Research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</si>
</sst>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6"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sz val="12"/>
      <name val="Calibri (Body)"/>
    </font>
    <font>
      <sz val="12"/>
      <name val="Calibri"/>
      <family val="2"/>
      <scheme val="minor"/>
    </font>
    <font>
      <b/>
      <sz val="12"/>
      <name val="Calibri (Body)"/>
    </font>
    <font>
      <b/>
      <sz val="12"/>
      <name val="Calibri"/>
      <family val="2"/>
      <scheme val="minor"/>
    </font>
    <font>
      <u/>
      <sz val="12"/>
      <name val="Calibri (Body)"/>
    </font>
    <font>
      <sz val="12"/>
      <color theme="1"/>
      <name val="Calibri"/>
      <family val="2"/>
    </font>
    <font>
      <b/>
      <sz val="12"/>
      <name val="Calibri"/>
      <family val="2"/>
    </font>
    <font>
      <sz val="12"/>
      <color rgb="FFFF0000"/>
      <name val="Calibri (Body)"/>
    </font>
    <font>
      <sz val="12"/>
      <name val="Calibri"/>
      <family val="2"/>
    </font>
    <font>
      <sz val="12"/>
      <color theme="1"/>
      <name val="Calibri (Body)"/>
    </font>
    <font>
      <sz val="12"/>
      <color rgb="FF00000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86">
    <xf numFmtId="0" fontId="0" fillId="0" borderId="0" xfId="0"/>
    <xf numFmtId="14" fontId="5"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xf numFmtId="0" fontId="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xf>
    <xf numFmtId="0" fontId="5" fillId="0" borderId="0" xfId="0" applyFont="1" applyAlignment="1">
      <alignment horizontal="left" vertical="center"/>
    </xf>
    <xf numFmtId="0" fontId="4" fillId="0" borderId="0" xfId="3" applyFill="1" applyAlignment="1">
      <alignment horizontal="left" vertical="center"/>
    </xf>
    <xf numFmtId="0" fontId="4" fillId="0" borderId="0" xfId="3" applyFill="1" applyAlignment="1">
      <alignment vertical="center"/>
    </xf>
    <xf numFmtId="0" fontId="0" fillId="0" borderId="0" xfId="0" applyAlignment="1">
      <alignment vertical="center" wrapText="1"/>
    </xf>
    <xf numFmtId="0" fontId="0" fillId="0" borderId="0" xfId="0" applyAlignment="1">
      <alignment vertical="center"/>
    </xf>
    <xf numFmtId="0" fontId="6" fillId="0" borderId="0" xfId="3" applyFont="1" applyFill="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9" fillId="0" borderId="0" xfId="3" applyFont="1" applyFill="1" applyAlignment="1">
      <alignment horizontal="left" vertical="center"/>
    </xf>
    <xf numFmtId="15" fontId="5" fillId="0" borderId="0" xfId="0" applyNumberFormat="1" applyFont="1" applyAlignment="1">
      <alignment vertical="center"/>
    </xf>
    <xf numFmtId="0" fontId="4" fillId="0" borderId="0" xfId="3"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0" fillId="0" borderId="0" xfId="0" applyAlignment="1">
      <alignment wrapText="1"/>
    </xf>
    <xf numFmtId="0" fontId="11" fillId="0" borderId="0" xfId="0" applyFont="1" applyAlignment="1">
      <alignment horizontal="left" vertical="center" wrapText="1"/>
    </xf>
    <xf numFmtId="43" fontId="11" fillId="0" borderId="0" xfId="1" applyFont="1" applyFill="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right"/>
    </xf>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2" fontId="0" fillId="0" borderId="0" xfId="0" applyNumberFormat="1"/>
    <xf numFmtId="9" fontId="0" fillId="0" borderId="0" xfId="2" applyFont="1"/>
    <xf numFmtId="0" fontId="13" fillId="0" borderId="0" xfId="0" applyFont="1" applyAlignment="1">
      <alignment horizontal="left" vertical="center"/>
    </xf>
    <xf numFmtId="0" fontId="6" fillId="0" borderId="0" xfId="0" applyFont="1" applyAlignment="1">
      <alignment horizontal="right"/>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6" fillId="0" borderId="0" xfId="0" applyFont="1" applyAlignment="1">
      <alignment horizontal="left"/>
    </xf>
    <xf numFmtId="0" fontId="14" fillId="0" borderId="0" xfId="0" applyFont="1"/>
    <xf numFmtId="0" fontId="14" fillId="0" borderId="0" xfId="0" applyFont="1" applyAlignment="1">
      <alignment horizontal="left" vertical="center"/>
    </xf>
    <xf numFmtId="0" fontId="0" fillId="3" borderId="0" xfId="0" applyFill="1"/>
    <xf numFmtId="0" fontId="10" fillId="3" borderId="0" xfId="0" applyFont="1" applyFill="1" applyAlignment="1">
      <alignment horizontal="left" vertical="center"/>
    </xf>
    <xf numFmtId="0" fontId="14" fillId="3" borderId="0" xfId="0" applyFont="1" applyFill="1"/>
    <xf numFmtId="0" fontId="14" fillId="3" borderId="0" xfId="0" applyFont="1" applyFill="1" applyAlignment="1">
      <alignment horizontal="left" vertical="center"/>
    </xf>
    <xf numFmtId="2" fontId="0" fillId="3" borderId="0" xfId="0" applyNumberFormat="1" applyFill="1"/>
    <xf numFmtId="0" fontId="14" fillId="2" borderId="0" xfId="0" applyFont="1" applyFill="1" applyAlignment="1">
      <alignment horizontal="right"/>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horizontal="center"/>
    </xf>
    <xf numFmtId="0" fontId="0" fillId="2" borderId="0" xfId="0" applyFill="1"/>
    <xf numFmtId="0" fontId="15" fillId="0" borderId="0" xfId="0" applyFont="1"/>
    <xf numFmtId="0" fontId="12" fillId="0" borderId="0" xfId="0" applyFont="1" applyAlignment="1">
      <alignment horizontal="left" vertical="center"/>
    </xf>
    <xf numFmtId="0" fontId="12" fillId="0" borderId="0" xfId="0" applyFont="1" applyAlignment="1">
      <alignment horizontal="right"/>
    </xf>
    <xf numFmtId="0" fontId="12" fillId="0" borderId="0" xfId="0" applyFont="1"/>
    <xf numFmtId="164" fontId="0" fillId="0" borderId="0" xfId="0" applyNumberFormat="1"/>
    <xf numFmtId="165" fontId="0" fillId="0" borderId="0" xfId="2" applyNumberFormat="1" applyFont="1"/>
    <xf numFmtId="10" fontId="0" fillId="0" borderId="0" xfId="0" applyNumberFormat="1"/>
    <xf numFmtId="17" fontId="0" fillId="0" borderId="0" xfId="0" applyNumberFormat="1"/>
    <xf numFmtId="0" fontId="6" fillId="3" borderId="0" xfId="0" applyFont="1" applyFill="1"/>
    <xf numFmtId="0" fontId="14" fillId="2" borderId="0" xfId="0" applyFont="1" applyFill="1"/>
    <xf numFmtId="0" fontId="14" fillId="2" borderId="0" xfId="0" applyFont="1" applyFill="1" applyAlignment="1">
      <alignment horizontal="left" vertical="center"/>
    </xf>
    <xf numFmtId="0" fontId="10" fillId="2" borderId="0" xfId="0" applyFont="1" applyFill="1" applyAlignment="1">
      <alignment horizontal="left" vertical="center"/>
    </xf>
    <xf numFmtId="0" fontId="5" fillId="4" borderId="0" xfId="0" applyFont="1" applyFill="1" applyAlignment="1">
      <alignment horizontal="left" vertical="center"/>
    </xf>
    <xf numFmtId="0" fontId="0" fillId="4" borderId="0" xfId="0" applyFill="1"/>
    <xf numFmtId="0" fontId="0" fillId="4" borderId="0" xfId="0" applyFill="1" applyAlignment="1">
      <alignment vertical="center"/>
    </xf>
    <xf numFmtId="0" fontId="14" fillId="4" borderId="0" xfId="0" applyFont="1" applyFill="1" applyAlignment="1">
      <alignment horizontal="left" vertical="center"/>
    </xf>
    <xf numFmtId="15" fontId="5" fillId="4" borderId="0" xfId="0" applyNumberFormat="1" applyFont="1" applyFill="1" applyAlignment="1">
      <alignment vertical="center"/>
    </xf>
    <xf numFmtId="0" fontId="10" fillId="4" borderId="0" xfId="0" applyFont="1" applyFill="1" applyAlignment="1">
      <alignment horizontal="left" vertical="center"/>
    </xf>
    <xf numFmtId="2" fontId="0" fillId="2" borderId="0" xfId="0" applyNumberFormat="1" applyFill="1"/>
    <xf numFmtId="0" fontId="14" fillId="4" borderId="0" xfId="0" applyFont="1" applyFill="1"/>
    <xf numFmtId="2" fontId="0" fillId="4" borderId="0" xfId="0" applyNumberFormat="1" applyFill="1"/>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0" fillId="0" borderId="0" xfId="0" applyFill="1"/>
    <xf numFmtId="0" fontId="11" fillId="0" borderId="0" xfId="0" applyFont="1" applyFill="1" applyAlignment="1">
      <alignment horizontal="left" vertical="center" wrapText="1"/>
    </xf>
    <xf numFmtId="0" fontId="5" fillId="0" borderId="0" xfId="0" applyFont="1" applyFill="1" applyAlignment="1">
      <alignment horizontal="left" vertical="center"/>
    </xf>
    <xf numFmtId="15" fontId="5" fillId="0" borderId="0" xfId="0" applyNumberFormat="1" applyFont="1" applyFill="1" applyAlignment="1">
      <alignment vertical="center"/>
    </xf>
    <xf numFmtId="0" fontId="0" fillId="0" borderId="0" xfId="0" applyFill="1" applyAlignment="1">
      <alignment vertical="center"/>
    </xf>
    <xf numFmtId="2" fontId="0" fillId="0" borderId="0" xfId="0" applyNumberFormat="1" applyFill="1"/>
    <xf numFmtId="43" fontId="0" fillId="0" borderId="0" xfId="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en-US" sz="2400" b="1">
                <a:solidFill>
                  <a:srgbClr val="FF0000"/>
                </a:solidFill>
              </a:rPr>
              <a:t>Artificial</a:t>
            </a:r>
            <a:r>
              <a:rPr lang="en-US" sz="2400" b="1" baseline="0">
                <a:solidFill>
                  <a:srgbClr val="FF0000"/>
                </a:solidFill>
              </a:rPr>
              <a:t> Intelligence Chatbots Views on Crime and Gun Control</a:t>
            </a:r>
          </a:p>
          <a:p>
            <a:pPr>
              <a:defRPr>
                <a:solidFill>
                  <a:srgbClr val="FF0000"/>
                </a:solidFill>
              </a:defRPr>
            </a:pPr>
            <a:r>
              <a:rPr lang="en-US" sz="1400" b="1" baseline="0">
                <a:solidFill>
                  <a:srgbClr val="FF0000"/>
                </a:solidFill>
              </a:rPr>
              <a:t>(There were 9 crime questions with total score ranging from 0 to 36, and 7 Gun Control questions with total scores from 0 to 28, December 2025)</a:t>
            </a:r>
            <a:r>
              <a:rPr lang="en-US" sz="1400" b="1">
                <a:solidFill>
                  <a:srgbClr val="FF0000"/>
                </a:solidFill>
              </a:rPr>
              <a:t> </a:t>
            </a:r>
          </a:p>
        </c:rich>
      </c:tx>
      <c:layout>
        <c:manualLayout>
          <c:xMode val="edge"/>
          <c:yMode val="edge"/>
          <c:x val="0.1101166926251027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en-US"/>
        </a:p>
      </c:txPr>
    </c:title>
    <c:autoTitleDeleted val="0"/>
    <c:plotArea>
      <c:layout>
        <c:manualLayout>
          <c:layoutTarget val="inner"/>
          <c:xMode val="edge"/>
          <c:yMode val="edge"/>
          <c:x val="0.13422842940381027"/>
          <c:y val="0.16525778331337673"/>
          <c:w val="0.83088259071694981"/>
          <c:h val="0.71792347251843491"/>
        </c:manualLayout>
      </c:layout>
      <c:scatterChart>
        <c:scatterStyle val="lineMarker"/>
        <c:varyColors val="0"/>
        <c:ser>
          <c:idx val="0"/>
          <c:order val="0"/>
          <c:tx>
            <c:strRef>
              <c:f>'Dec. 2025'!$C$3</c:f>
              <c:strCache>
                <c:ptCount val="1"/>
                <c:pt idx="0">
                  <c:v>Total Score Gun Control</c:v>
                </c:pt>
              </c:strCache>
            </c:strRef>
          </c:tx>
          <c:spPr>
            <a:ln w="38100" cap="rnd">
              <a:noFill/>
              <a:round/>
            </a:ln>
            <a:effectLst/>
          </c:spPr>
          <c:marker>
            <c:symbol val="circle"/>
            <c:size val="5"/>
            <c:spPr>
              <a:solidFill>
                <a:srgbClr val="FF0000"/>
              </a:solidFill>
              <a:ln w="9525">
                <a:solidFill>
                  <a:srgbClr val="FF0000"/>
                </a:solidFill>
              </a:ln>
              <a:effectLst/>
            </c:spPr>
          </c:marker>
          <c:dLbls>
            <c:dLbl>
              <c:idx val="0"/>
              <c:layout>
                <c:manualLayout>
                  <c:x val="1.3631629819420309E-2"/>
                  <c:y val="-6.3945091492096304E-2"/>
                </c:manualLayout>
              </c:layout>
              <c:tx>
                <c:rich>
                  <a:bodyPr/>
                  <a:lstStyle/>
                  <a:p>
                    <a:fld id="{0523149F-030B-0245-9ECF-9082CBD763B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48B-6742-A5AF-B355017E075E}"/>
                </c:ext>
              </c:extLst>
            </c:dLbl>
            <c:dLbl>
              <c:idx val="1"/>
              <c:tx>
                <c:rich>
                  <a:bodyPr/>
                  <a:lstStyle/>
                  <a:p>
                    <a:fld id="{C7C42367-C1C0-2D47-84C6-BB9A55CD34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48B-6742-A5AF-B355017E075E}"/>
                </c:ext>
              </c:extLst>
            </c:dLbl>
            <c:dLbl>
              <c:idx val="2"/>
              <c:tx>
                <c:rich>
                  <a:bodyPr/>
                  <a:lstStyle/>
                  <a:p>
                    <a:fld id="{78DEA2D6-D487-AA45-AA13-D6FF24DCFD8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48B-6742-A5AF-B355017E075E}"/>
                </c:ext>
              </c:extLst>
            </c:dLbl>
            <c:dLbl>
              <c:idx val="3"/>
              <c:tx>
                <c:rich>
                  <a:bodyPr/>
                  <a:lstStyle/>
                  <a:p>
                    <a:fld id="{C650DADE-8AA2-7D49-AC53-1E71F0945233}"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48B-6742-A5AF-B355017E075E}"/>
                </c:ext>
              </c:extLst>
            </c:dLbl>
            <c:dLbl>
              <c:idx val="4"/>
              <c:tx>
                <c:rich>
                  <a:bodyPr/>
                  <a:lstStyle/>
                  <a:p>
                    <a:fld id="{A79E831B-89C8-1D4C-BFF2-0A7EAD21EB6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48B-6742-A5AF-B355017E075E}"/>
                </c:ext>
              </c:extLst>
            </c:dLbl>
            <c:dLbl>
              <c:idx val="5"/>
              <c:tx>
                <c:rich>
                  <a:bodyPr/>
                  <a:lstStyle/>
                  <a:p>
                    <a:fld id="{5CDEF9A8-A56E-6140-9720-9A60778E21B0}"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048B-6742-A5AF-B355017E075E}"/>
                </c:ext>
              </c:extLst>
            </c:dLbl>
            <c:dLbl>
              <c:idx val="6"/>
              <c:tx>
                <c:rich>
                  <a:bodyPr/>
                  <a:lstStyle/>
                  <a:p>
                    <a:fld id="{5203821A-86B2-FD44-86E5-F73FF62B11AD}"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48B-6742-A5AF-B355017E075E}"/>
                </c:ext>
              </c:extLst>
            </c:dLbl>
            <c:dLbl>
              <c:idx val="7"/>
              <c:tx>
                <c:rich>
                  <a:bodyPr/>
                  <a:lstStyle/>
                  <a:p>
                    <a:fld id="{89043840-274B-CE47-9E98-C726DA85778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48B-6742-A5AF-B355017E075E}"/>
                </c:ext>
              </c:extLst>
            </c:dLbl>
            <c:dLbl>
              <c:idx val="8"/>
              <c:layout>
                <c:manualLayout>
                  <c:x val="1.5587842710075331E-2"/>
                  <c:y val="-3.5338076877211237E-2"/>
                </c:manualLayout>
              </c:layout>
              <c:tx>
                <c:rich>
                  <a:bodyPr/>
                  <a:lstStyle/>
                  <a:p>
                    <a:fld id="{FDB7806C-EEAC-9846-B6AC-E9ECEDFED43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48B-6742-A5AF-B355017E075E}"/>
                </c:ext>
              </c:extLst>
            </c:dLbl>
            <c:dLbl>
              <c:idx val="9"/>
              <c:tx>
                <c:rich>
                  <a:bodyPr/>
                  <a:lstStyle/>
                  <a:p>
                    <a:fld id="{70B7DA9F-4047-BC42-8EAA-F80BC45A3B0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048B-6742-A5AF-B355017E075E}"/>
                </c:ext>
              </c:extLst>
            </c:dLbl>
            <c:dLbl>
              <c:idx val="10"/>
              <c:tx>
                <c:rich>
                  <a:bodyPr/>
                  <a:lstStyle/>
                  <a:p>
                    <a:fld id="{2842E5FA-E25C-4B4E-83FC-5E3488E2A523}"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48B-6742-A5AF-B355017E075E}"/>
                </c:ext>
              </c:extLst>
            </c:dLbl>
            <c:dLbl>
              <c:idx val="11"/>
              <c:tx>
                <c:rich>
                  <a:bodyPr/>
                  <a:lstStyle/>
                  <a:p>
                    <a:fld id="{544B13E8-FAB3-5649-B021-C2ACE07369A1}"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48B-6742-A5AF-B355017E075E}"/>
                </c:ext>
              </c:extLst>
            </c:dLbl>
            <c:dLbl>
              <c:idx val="12"/>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05E5EFF0-38B8-A542-BA46-0DC49FECC5D5}"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extLst>
                <c:ext xmlns:c15="http://schemas.microsoft.com/office/drawing/2012/chart" uri="{CE6537A1-D6FC-4f65-9D91-7224C49458BB}">
                  <c15:layout>
                    <c:manualLayout>
                      <c:w val="8.8905199527455167E-2"/>
                      <c:h val="4.4845702322746477E-2"/>
                    </c:manualLayout>
                  </c15:layout>
                  <c15:dlblFieldTable/>
                  <c15:showDataLabelsRange val="1"/>
                </c:ext>
                <c:ext xmlns:c16="http://schemas.microsoft.com/office/drawing/2014/chart" uri="{C3380CC4-5D6E-409C-BE32-E72D297353CC}">
                  <c16:uniqueId val="{0000000C-048B-6742-A5AF-B355017E075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'Dec. 2025'!$B$4:$B$16</c:f>
              <c:numCache>
                <c:formatCode>General</c:formatCode>
                <c:ptCount val="13"/>
                <c:pt idx="0">
                  <c:v>9</c:v>
                </c:pt>
                <c:pt idx="1">
                  <c:v>11</c:v>
                </c:pt>
                <c:pt idx="2">
                  <c:v>15</c:v>
                </c:pt>
                <c:pt idx="3">
                  <c:v>7</c:v>
                </c:pt>
                <c:pt idx="4">
                  <c:v>11</c:v>
                </c:pt>
                <c:pt idx="5">
                  <c:v>7</c:v>
                </c:pt>
                <c:pt idx="6">
                  <c:v>18</c:v>
                </c:pt>
                <c:pt idx="7">
                  <c:v>12</c:v>
                </c:pt>
                <c:pt idx="8">
                  <c:v>9</c:v>
                </c:pt>
                <c:pt idx="9">
                  <c:v>11</c:v>
                </c:pt>
                <c:pt idx="10">
                  <c:v>7</c:v>
                </c:pt>
                <c:pt idx="11">
                  <c:v>7</c:v>
                </c:pt>
                <c:pt idx="12">
                  <c:v>11</c:v>
                </c:pt>
              </c:numCache>
            </c:numRef>
          </c:xVal>
          <c:yVal>
            <c:numRef>
              <c:f>'Dec. 2025'!$C$4:$C$16</c:f>
              <c:numCache>
                <c:formatCode>General</c:formatCode>
                <c:ptCount val="13"/>
                <c:pt idx="0">
                  <c:v>9</c:v>
                </c:pt>
                <c:pt idx="1">
                  <c:v>7</c:v>
                </c:pt>
                <c:pt idx="2">
                  <c:v>11</c:v>
                </c:pt>
                <c:pt idx="3">
                  <c:v>11</c:v>
                </c:pt>
                <c:pt idx="4">
                  <c:v>9</c:v>
                </c:pt>
                <c:pt idx="5">
                  <c:v>4</c:v>
                </c:pt>
                <c:pt idx="6">
                  <c:v>15</c:v>
                </c:pt>
                <c:pt idx="7">
                  <c:v>8</c:v>
                </c:pt>
                <c:pt idx="8">
                  <c:v>9</c:v>
                </c:pt>
                <c:pt idx="9">
                  <c:v>6</c:v>
                </c:pt>
                <c:pt idx="10">
                  <c:v>7</c:v>
                </c:pt>
                <c:pt idx="11">
                  <c:v>9</c:v>
                </c:pt>
                <c:pt idx="12">
                  <c:v>8</c:v>
                </c:pt>
              </c:numCache>
            </c:numRef>
          </c:yVal>
          <c:smooth val="0"/>
          <c:extLst>
            <c:ext xmlns:c15="http://schemas.microsoft.com/office/drawing/2012/chart" uri="{02D57815-91ED-43cb-92C2-25804820EDAC}">
              <c15:datalabelsRange>
                <c15:f>'Dec. 2025'!$A$4:$A$16</c15:f>
                <c15:dlblRangeCache>
                  <c:ptCount val="13"/>
                  <c:pt idx="0">
                    <c:v>Bing Copilot</c:v>
                  </c:pt>
                  <c:pt idx="1">
                    <c:v>ChatGPT</c:v>
                  </c:pt>
                  <c:pt idx="2">
                    <c:v>Claude 4.5 Sonnet</c:v>
                  </c:pt>
                  <c:pt idx="3">
                    <c:v>Grok 4</c:v>
                  </c:pt>
                  <c:pt idx="4">
                    <c:v>Cohere</c:v>
                  </c:pt>
                  <c:pt idx="5">
                    <c:v>Mistral Medium 3.1</c:v>
                  </c:pt>
                  <c:pt idx="6">
                    <c:v>Pi</c:v>
                  </c:pt>
                  <c:pt idx="7">
                    <c:v>Solar Pro 2</c:v>
                  </c:pt>
                  <c:pt idx="8">
                    <c:v>YouChat</c:v>
                  </c:pt>
                  <c:pt idx="9">
                    <c:v>Meta AI</c:v>
                  </c:pt>
                  <c:pt idx="10">
                    <c:v>Gemini 3</c:v>
                  </c:pt>
                  <c:pt idx="11">
                    <c:v>DeepSeek</c:v>
                  </c:pt>
                  <c:pt idx="12">
                    <c:v>Perplexity</c:v>
                  </c:pt>
                </c15:dlblRangeCache>
              </c15:datalabelsRange>
            </c:ext>
            <c:ext xmlns:c16="http://schemas.microsoft.com/office/drawing/2014/chart" uri="{C3380CC4-5D6E-409C-BE32-E72D297353CC}">
              <c16:uniqueId val="{00000010-048B-6742-A5AF-B355017E075E}"/>
            </c:ext>
          </c:extLst>
        </c:ser>
        <c:dLbls>
          <c:showLegendKey val="0"/>
          <c:showVal val="0"/>
          <c:showCatName val="0"/>
          <c:showSerName val="0"/>
          <c:showPercent val="0"/>
          <c:showBubbleSize val="0"/>
        </c:dLbls>
        <c:axId val="858625312"/>
        <c:axId val="858627024"/>
      </c:scatterChart>
      <c:valAx>
        <c:axId val="858625312"/>
        <c:scaling>
          <c:orientation val="minMax"/>
          <c:max val="3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t>Higher Scores Support</a:t>
                </a:r>
                <a:r>
                  <a:rPr lang="en-US" sz="1600" b="1" baseline="0"/>
                  <a:t> more Conservative Policies on Crime</a:t>
                </a:r>
              </a:p>
            </c:rich>
          </c:tx>
          <c:layout>
            <c:manualLayout>
              <c:xMode val="edge"/>
              <c:yMode val="edge"/>
              <c:x val="0.16873388649115129"/>
              <c:y val="0.929734690262023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7024"/>
        <c:crosses val="autoZero"/>
        <c:crossBetween val="midCat"/>
      </c:valAx>
      <c:valAx>
        <c:axId val="858627024"/>
        <c:scaling>
          <c:orientation val="minMax"/>
          <c:max val="2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i="0" u="none" strike="noStrike" kern="1200" baseline="0">
                    <a:solidFill>
                      <a:sysClr val="windowText" lastClr="000000">
                        <a:lumMod val="65000"/>
                        <a:lumOff val="35000"/>
                      </a:sysClr>
                    </a:solidFill>
                  </a:rPr>
                  <a:t>Higher Scores Support more Conservative Policies on Gun Control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53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en-US" sz="2400" b="1">
                <a:solidFill>
                  <a:srgbClr val="FF0000"/>
                </a:solidFill>
              </a:rPr>
              <a:t>The Change in Artificial</a:t>
            </a:r>
            <a:r>
              <a:rPr lang="en-US" sz="2400" b="1" baseline="0">
                <a:solidFill>
                  <a:srgbClr val="FF0000"/>
                </a:solidFill>
              </a:rPr>
              <a:t> Intelligence Chatbots Views on Crime and Gun Control</a:t>
            </a:r>
          </a:p>
          <a:p>
            <a:pPr>
              <a:defRPr>
                <a:solidFill>
                  <a:srgbClr val="FF0000"/>
                </a:solidFill>
              </a:defRPr>
            </a:pPr>
            <a:r>
              <a:rPr lang="en-US" sz="1300" b="1" baseline="0">
                <a:solidFill>
                  <a:srgbClr val="FF0000"/>
                </a:solidFill>
              </a:rPr>
              <a:t>(There were 9 crime questions with total score ranging from 0 to 36, and 7 Gun Control questions with total scores from 0 to 28, February 2024, August 2024, and December 2025)</a:t>
            </a:r>
            <a:r>
              <a:rPr lang="en-US" sz="1300" b="1">
                <a:solidFill>
                  <a:srgbClr val="FF0000"/>
                </a:solidFill>
              </a:rPr>
              <a:t> </a:t>
            </a:r>
          </a:p>
        </c:rich>
      </c:tx>
      <c:layout>
        <c:manualLayout>
          <c:xMode val="edge"/>
          <c:yMode val="edge"/>
          <c:x val="0.1101166926251027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en-US"/>
        </a:p>
      </c:txPr>
    </c:title>
    <c:autoTitleDeleted val="0"/>
    <c:plotArea>
      <c:layout>
        <c:manualLayout>
          <c:layoutTarget val="inner"/>
          <c:xMode val="edge"/>
          <c:yMode val="edge"/>
          <c:x val="0.13422842940381027"/>
          <c:y val="0.16525778331337673"/>
          <c:w val="0.83088259071694981"/>
          <c:h val="0.71792347251843491"/>
        </c:manualLayout>
      </c:layout>
      <c:scatterChart>
        <c:scatterStyle val="lineMarker"/>
        <c:varyColors val="0"/>
        <c:ser>
          <c:idx val="0"/>
          <c:order val="0"/>
          <c:spPr>
            <a:ln w="25400" cap="rnd">
              <a:noFill/>
              <a:round/>
            </a:ln>
            <a:effectLst/>
          </c:spPr>
          <c:marker>
            <c:symbol val="circle"/>
            <c:size val="5"/>
            <c:spPr>
              <a:solidFill>
                <a:srgbClr val="FF0000"/>
              </a:solidFill>
              <a:ln w="9525">
                <a:solidFill>
                  <a:srgbClr val="FF0000"/>
                </a:solidFill>
              </a:ln>
              <a:effectLst/>
            </c:spPr>
          </c:marker>
          <c:dPt>
            <c:idx val="0"/>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0-0C2A-D14E-9843-C0F703ED5AC9}"/>
              </c:ext>
            </c:extLst>
          </c:dPt>
          <c:dPt>
            <c:idx val="1"/>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01-0C2A-D14E-9843-C0F703ED5AC9}"/>
              </c:ext>
            </c:extLst>
          </c:dPt>
          <c:dPt>
            <c:idx val="2"/>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2-0C2A-D14E-9843-C0F703ED5AC9}"/>
              </c:ext>
            </c:extLst>
          </c:dPt>
          <c:dPt>
            <c:idx val="3"/>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3-0C2A-D14E-9843-C0F703ED5AC9}"/>
              </c:ext>
            </c:extLst>
          </c:dPt>
          <c:dPt>
            <c:idx val="5"/>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5-0C2A-D14E-9843-C0F703ED5AC9}"/>
              </c:ext>
            </c:extLst>
          </c:dPt>
          <c:dPt>
            <c:idx val="6"/>
            <c:marker>
              <c:symbol val="circle"/>
              <c:size val="5"/>
              <c:spPr>
                <a:solidFill>
                  <a:schemeClr val="accent6"/>
                </a:solidFill>
                <a:ln w="9525">
                  <a:solidFill>
                    <a:srgbClr val="FF0000"/>
                  </a:solidFill>
                </a:ln>
                <a:effectLst/>
              </c:spPr>
            </c:marker>
            <c:bubble3D val="0"/>
            <c:extLst>
              <c:ext xmlns:c16="http://schemas.microsoft.com/office/drawing/2014/chart" uri="{C3380CC4-5D6E-409C-BE32-E72D297353CC}">
                <c16:uniqueId val="{00000006-0C2A-D14E-9843-C0F703ED5AC9}"/>
              </c:ext>
            </c:extLst>
          </c:dPt>
          <c:dPt>
            <c:idx val="8"/>
            <c:marker>
              <c:symbol val="circle"/>
              <c:size val="5"/>
              <c:spPr>
                <a:solidFill>
                  <a:schemeClr val="accent6"/>
                </a:solidFill>
                <a:ln w="9525">
                  <a:solidFill>
                    <a:schemeClr val="accent1"/>
                  </a:solidFill>
                </a:ln>
                <a:effectLst/>
              </c:spPr>
            </c:marker>
            <c:bubble3D val="0"/>
            <c:extLst>
              <c:ext xmlns:c16="http://schemas.microsoft.com/office/drawing/2014/chart" uri="{C3380CC4-5D6E-409C-BE32-E72D297353CC}">
                <c16:uniqueId val="{00000008-0C2A-D14E-9843-C0F703ED5AC9}"/>
              </c:ext>
            </c:extLst>
          </c:dPt>
          <c:dPt>
            <c:idx val="9"/>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9-0C2A-D14E-9843-C0F703ED5AC9}"/>
              </c:ext>
            </c:extLst>
          </c:dPt>
          <c:dPt>
            <c:idx val="11"/>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D-0C2A-D14E-9843-C0F703ED5AC9}"/>
              </c:ext>
            </c:extLst>
          </c:dPt>
          <c:dLbls>
            <c:dLbl>
              <c:idx val="0"/>
              <c:tx>
                <c:rich>
                  <a:bodyPr/>
                  <a:lstStyle/>
                  <a:p>
                    <a:fld id="{38A20780-D5F0-614D-8409-D99D5325141A}"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C2A-D14E-9843-C0F703ED5AC9}"/>
                </c:ext>
              </c:extLst>
            </c:dLbl>
            <c:dLbl>
              <c:idx val="1"/>
              <c:tx>
                <c:rich>
                  <a:bodyPr/>
                  <a:lstStyle/>
                  <a:p>
                    <a:fld id="{F4D209AA-1990-4845-A966-C6372FC5B14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C2A-D14E-9843-C0F703ED5AC9}"/>
                </c:ext>
              </c:extLst>
            </c:dLbl>
            <c:dLbl>
              <c:idx val="2"/>
              <c:tx>
                <c:rich>
                  <a:bodyPr/>
                  <a:lstStyle/>
                  <a:p>
                    <a:fld id="{ACCB6E23-3347-614D-B40B-F140D2289F0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C2A-D14E-9843-C0F703ED5AC9}"/>
                </c:ext>
              </c:extLst>
            </c:dLbl>
            <c:dLbl>
              <c:idx val="3"/>
              <c:layout>
                <c:manualLayout>
                  <c:x val="-4.2682000427463777E-2"/>
                  <c:y val="-4.1101697133440647E-2"/>
                </c:manualLayout>
              </c:layout>
              <c:tx>
                <c:rich>
                  <a:bodyPr/>
                  <a:lstStyle/>
                  <a:p>
                    <a:fld id="{61AE22BF-20CB-E54D-A2BB-4BEC077F008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C2A-D14E-9843-C0F703ED5AC9}"/>
                </c:ext>
              </c:extLst>
            </c:dLbl>
            <c:dLbl>
              <c:idx val="4"/>
              <c:layout>
                <c:manualLayout>
                  <c:x val="-0.22084635129748012"/>
                  <c:y val="-4.1101697133440647E-2"/>
                </c:manualLayout>
              </c:layout>
              <c:tx>
                <c:rich>
                  <a:bodyPr/>
                  <a:lstStyle/>
                  <a:p>
                    <a:fld id="{4629DC82-55D2-5D4B-90F7-3438F729C9F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C2A-D14E-9843-C0F703ED5AC9}"/>
                </c:ext>
              </c:extLst>
            </c:dLbl>
            <c:dLbl>
              <c:idx val="5"/>
              <c:tx>
                <c:rich>
                  <a:bodyPr/>
                  <a:lstStyle/>
                  <a:p>
                    <a:fld id="{2835BFF2-44C1-1B4A-91D5-4CB9958DB97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C2A-D14E-9843-C0F703ED5AC9}"/>
                </c:ext>
              </c:extLst>
            </c:dLbl>
            <c:dLbl>
              <c:idx val="6"/>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835C93E9-2186-244B-9788-0FC9D11A583D}" type="CELLRANGE">
                      <a:rPr lang="en-US" sz="900"/>
                      <a:pPr>
                        <a:defRPr/>
                      </a:pPr>
                      <a:t>[CELLRANGE]</a:t>
                    </a:fld>
                    <a:r>
                      <a:rPr lang="en-US" sz="900"/>
                      <a:t> and </a:t>
                    </a:r>
                    <a:fld id="{B9907F96-4FC1-7D44-9C15-6DD799D9366D}" type="CELLRANGE">
                      <a:rPr lang="en-US" sz="900" b="0" i="0" u="none" strike="noStrike" kern="1200" baseline="0">
                        <a:solidFill>
                          <a:sysClr val="windowText" lastClr="000000">
                            <a:lumMod val="75000"/>
                            <a:lumOff val="25000"/>
                          </a:sysClr>
                        </a:solidFill>
                      </a:rPr>
                      <a:pPr>
                        <a:defRPr/>
                      </a:pPr>
                      <a:t>[CELLRANGE]</a:t>
                    </a:fld>
                    <a:endParaRPr lang="en-US" sz="90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0.26441601961575595"/>
                      <c:h val="4.6800871641695642E-2"/>
                    </c:manualLayout>
                  </c15:layout>
                  <c15:dlblFieldTable/>
                  <c15:showDataLabelsRange val="1"/>
                </c:ext>
                <c:ext xmlns:c16="http://schemas.microsoft.com/office/drawing/2014/chart" uri="{C3380CC4-5D6E-409C-BE32-E72D297353CC}">
                  <c16:uniqueId val="{00000006-0C2A-D14E-9843-C0F703ED5AC9}"/>
                </c:ext>
              </c:extLst>
            </c:dLbl>
            <c:dLbl>
              <c:idx val="7"/>
              <c:tx>
                <c:rich>
                  <a:bodyPr/>
                  <a:lstStyle/>
                  <a:p>
                    <a:fld id="{58F60BD7-D9FB-8D42-9DF2-6BF8CC4B08FA}"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C2A-D14E-9843-C0F703ED5AC9}"/>
                </c:ext>
              </c:extLst>
            </c:dLbl>
            <c:dLbl>
              <c:idx val="8"/>
              <c:delete val="1"/>
              <c:extLst>
                <c:ext xmlns:c15="http://schemas.microsoft.com/office/drawing/2012/chart" uri="{CE6537A1-D6FC-4f65-9D91-7224C49458BB}"/>
                <c:ext xmlns:c16="http://schemas.microsoft.com/office/drawing/2014/chart" uri="{C3380CC4-5D6E-409C-BE32-E72D297353CC}">
                  <c16:uniqueId val="{00000008-0C2A-D14E-9843-C0F703ED5AC9}"/>
                </c:ext>
              </c:extLst>
            </c:dLbl>
            <c:dLbl>
              <c:idx val="9"/>
              <c:tx>
                <c:rich>
                  <a:bodyPr/>
                  <a:lstStyle/>
                  <a:p>
                    <a:fld id="{44A8C10C-24A3-0541-91EC-53A33F930EF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C2A-D14E-9843-C0F703ED5AC9}"/>
                </c:ext>
              </c:extLst>
            </c:dLbl>
            <c:dLbl>
              <c:idx val="10"/>
              <c:tx>
                <c:rich>
                  <a:bodyPr/>
                  <a:lstStyle/>
                  <a:p>
                    <a:fld id="{F62C3465-597B-1043-8CFC-DEB38242929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0C2A-D14E-9843-C0F703ED5AC9}"/>
                </c:ext>
              </c:extLst>
            </c:dLbl>
            <c:dLbl>
              <c:idx val="11"/>
              <c:tx>
                <c:rich>
                  <a:bodyPr/>
                  <a:lstStyle/>
                  <a:p>
                    <a:fld id="{B685642D-C735-3143-A6F7-6E60461E2E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C2A-D14E-9843-C0F703ED5A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1'!$C$17:$C$28</c:f>
              <c:numCache>
                <c:formatCode>General</c:formatCode>
                <c:ptCount val="12"/>
                <c:pt idx="0">
                  <c:v>7</c:v>
                </c:pt>
                <c:pt idx="1">
                  <c:v>9</c:v>
                </c:pt>
                <c:pt idx="2">
                  <c:v>11</c:v>
                </c:pt>
                <c:pt idx="3">
                  <c:v>14</c:v>
                </c:pt>
                <c:pt idx="4">
                  <c:v>13</c:v>
                </c:pt>
                <c:pt idx="5">
                  <c:v>15</c:v>
                </c:pt>
                <c:pt idx="6">
                  <c:v>12</c:v>
                </c:pt>
                <c:pt idx="7">
                  <c:v>9</c:v>
                </c:pt>
                <c:pt idx="8">
                  <c:v>12</c:v>
                </c:pt>
                <c:pt idx="9">
                  <c:v>17</c:v>
                </c:pt>
                <c:pt idx="10">
                  <c:v>2</c:v>
                </c:pt>
                <c:pt idx="11">
                  <c:v>11</c:v>
                </c:pt>
              </c:numCache>
            </c:numRef>
          </c:xVal>
          <c:yVal>
            <c:numRef>
              <c:f>'Figure 1'!$D$17:$D$28</c:f>
              <c:numCache>
                <c:formatCode>General</c:formatCode>
                <c:ptCount val="12"/>
                <c:pt idx="0">
                  <c:v>11</c:v>
                </c:pt>
                <c:pt idx="1">
                  <c:v>6</c:v>
                </c:pt>
                <c:pt idx="2">
                  <c:v>7</c:v>
                </c:pt>
                <c:pt idx="3">
                  <c:v>11</c:v>
                </c:pt>
                <c:pt idx="4">
                  <c:v>11</c:v>
                </c:pt>
                <c:pt idx="5">
                  <c:v>11</c:v>
                </c:pt>
                <c:pt idx="6">
                  <c:v>8</c:v>
                </c:pt>
                <c:pt idx="7">
                  <c:v>9</c:v>
                </c:pt>
                <c:pt idx="8">
                  <c:v>8</c:v>
                </c:pt>
                <c:pt idx="9">
                  <c:v>5</c:v>
                </c:pt>
                <c:pt idx="10">
                  <c:v>6</c:v>
                </c:pt>
                <c:pt idx="11">
                  <c:v>9</c:v>
                </c:pt>
              </c:numCache>
            </c:numRef>
          </c:yVal>
          <c:smooth val="0"/>
          <c:extLst>
            <c:ext xmlns:c15="http://schemas.microsoft.com/office/drawing/2012/chart" uri="{02D57815-91ED-43cb-92C2-25804820EDAC}">
              <c15:datalabelsRange>
                <c15:f>'Figure 1'!$B$17:$B$28</c15:f>
                <c15:dlblRangeCache>
                  <c:ptCount val="12"/>
                  <c:pt idx="0">
                    <c:v>ChatGPT (Feb. 2024)</c:v>
                  </c:pt>
                  <c:pt idx="1">
                    <c:v>ChatGPT (Aug. 2024)</c:v>
                  </c:pt>
                  <c:pt idx="2">
                    <c:v>ChatGPT (Dec. 2025)</c:v>
                  </c:pt>
                  <c:pt idx="3">
                    <c:v>Claude-2 (Feb. 2024)</c:v>
                  </c:pt>
                  <c:pt idx="4">
                    <c:v>Claude 3.5 Sonnet (Aug. 2024)</c:v>
                  </c:pt>
                  <c:pt idx="5">
                    <c:v>Claude 4.5 Sonnet (Dec. 2025)</c:v>
                  </c:pt>
                  <c:pt idx="6">
                    <c:v>Solar (Feb. 2024)</c:v>
                  </c:pt>
                  <c:pt idx="7">
                    <c:v>Solar (Aug. 2024)</c:v>
                  </c:pt>
                  <c:pt idx="8">
                    <c:v>Solar Pro 2 (Dec. 2025)</c:v>
                  </c:pt>
                  <c:pt idx="9">
                    <c:v>Coral (Feb. 2024)</c:v>
                  </c:pt>
                  <c:pt idx="10">
                    <c:v>Coral (Aug. 2024)</c:v>
                  </c:pt>
                  <c:pt idx="11">
                    <c:v>Cohere (Dec. 2025)</c:v>
                  </c:pt>
                </c15:dlblRangeCache>
              </c15:datalabelsRange>
            </c:ext>
            <c:ext xmlns:c16="http://schemas.microsoft.com/office/drawing/2014/chart" uri="{C3380CC4-5D6E-409C-BE32-E72D297353CC}">
              <c16:uniqueId val="{0000000A-0C2A-D14E-9843-C0F703ED5AC9}"/>
            </c:ext>
          </c:extLst>
        </c:ser>
        <c:dLbls>
          <c:showLegendKey val="0"/>
          <c:showVal val="0"/>
          <c:showCatName val="0"/>
          <c:showSerName val="0"/>
          <c:showPercent val="0"/>
          <c:showBubbleSize val="0"/>
        </c:dLbls>
        <c:axId val="858625312"/>
        <c:axId val="858627024"/>
      </c:scatterChart>
      <c:valAx>
        <c:axId val="858625312"/>
        <c:scaling>
          <c:orientation val="minMax"/>
          <c:max val="3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t>Higher Scores Support</a:t>
                </a:r>
                <a:r>
                  <a:rPr lang="en-US" sz="1600" b="1" baseline="0"/>
                  <a:t> more Conservative Policies on Crime</a:t>
                </a:r>
              </a:p>
              <a:p>
                <a:pPr>
                  <a:defRPr/>
                </a:pPr>
                <a:r>
                  <a:rPr lang="en-US" sz="1100" b="1" baseline="0"/>
                  <a:t>Gemini and Gemini Advanced can't be included because </a:t>
                </a:r>
              </a:p>
              <a:p>
                <a:pPr>
                  <a:defRPr/>
                </a:pPr>
                <a:r>
                  <a:rPr lang="en-US" sz="1100" b="1" baseline="0"/>
                  <a:t>they only answered two questions regarding crime in 2024.</a:t>
                </a:r>
                <a:endParaRPr lang="en-US" sz="1100" b="1"/>
              </a:p>
            </c:rich>
          </c:tx>
          <c:layout>
            <c:manualLayout>
              <c:xMode val="edge"/>
              <c:yMode val="edge"/>
              <c:x val="0.16873388649115129"/>
              <c:y val="0.929734690262023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7024"/>
        <c:crosses val="autoZero"/>
        <c:crossBetween val="midCat"/>
      </c:valAx>
      <c:valAx>
        <c:axId val="858627024"/>
        <c:scaling>
          <c:orientation val="minMax"/>
          <c:max val="2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i="0" u="none" strike="noStrike" kern="1200" baseline="0">
                    <a:solidFill>
                      <a:sysClr val="windowText" lastClr="000000">
                        <a:lumMod val="65000"/>
                        <a:lumOff val="35000"/>
                      </a:sysClr>
                    </a:solidFill>
                  </a:rPr>
                  <a:t>Higher Scores Support more Conservative Policies on Gun Control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53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r>
              <a:rPr lang="en-US" sz="2400" b="1">
                <a:solidFill>
                  <a:srgbClr val="FF0000"/>
                </a:solidFill>
              </a:rPr>
              <a:t>The Change in Artificial</a:t>
            </a:r>
            <a:r>
              <a:rPr lang="en-US" sz="2400" b="1" baseline="0">
                <a:solidFill>
                  <a:srgbClr val="FF0000"/>
                </a:solidFill>
              </a:rPr>
              <a:t> Intelligence Chatbots Views on Crime and Gun Control</a:t>
            </a:r>
          </a:p>
          <a:p>
            <a:pPr>
              <a:defRPr>
                <a:solidFill>
                  <a:srgbClr val="FF0000"/>
                </a:solidFill>
              </a:defRPr>
            </a:pPr>
            <a:r>
              <a:rPr lang="en-US" sz="1300" b="1" baseline="0">
                <a:solidFill>
                  <a:srgbClr val="FF0000"/>
                </a:solidFill>
              </a:rPr>
              <a:t>(There were 9 crime questions with total score ranging from 0 to 36, and 7 Gun Control questions with total scores from 0 to 28, </a:t>
            </a:r>
            <a:r>
              <a:rPr lang="en-US" sz="1300" b="1" i="0" u="none" strike="noStrike" kern="1200" spc="0" baseline="0">
                <a:solidFill>
                  <a:srgbClr val="FF0000"/>
                </a:solidFill>
              </a:rPr>
              <a:t>February 2024, August 2024, and December 2025</a:t>
            </a:r>
            <a:r>
              <a:rPr lang="en-US" sz="1300" b="1" baseline="0">
                <a:solidFill>
                  <a:srgbClr val="FF0000"/>
                </a:solidFill>
              </a:rPr>
              <a:t>)</a:t>
            </a:r>
            <a:r>
              <a:rPr lang="en-US" sz="1300" b="1">
                <a:solidFill>
                  <a:srgbClr val="FF0000"/>
                </a:solidFill>
              </a:rPr>
              <a:t> </a:t>
            </a:r>
          </a:p>
        </c:rich>
      </c:tx>
      <c:layout>
        <c:manualLayout>
          <c:xMode val="edge"/>
          <c:yMode val="edge"/>
          <c:x val="0.1101166926251027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mn-cs"/>
            </a:defRPr>
          </a:pPr>
          <a:endParaRPr lang="en-US"/>
        </a:p>
      </c:txPr>
    </c:title>
    <c:autoTitleDeleted val="0"/>
    <c:plotArea>
      <c:layout>
        <c:manualLayout>
          <c:layoutTarget val="inner"/>
          <c:xMode val="edge"/>
          <c:yMode val="edge"/>
          <c:x val="0.13422842940381027"/>
          <c:y val="0.16525778331337673"/>
          <c:w val="0.83088259071694981"/>
          <c:h val="0.71792347251843491"/>
        </c:manualLayout>
      </c:layout>
      <c:scatterChart>
        <c:scatterStyle val="lineMarker"/>
        <c:varyColors val="0"/>
        <c:ser>
          <c:idx val="0"/>
          <c:order val="0"/>
          <c:spPr>
            <a:ln w="25400" cap="rnd">
              <a:noFill/>
              <a:round/>
            </a:ln>
            <a:effectLst/>
          </c:spPr>
          <c:marker>
            <c:symbol val="circle"/>
            <c:size val="5"/>
            <c:spPr>
              <a:solidFill>
                <a:srgbClr val="FF0000"/>
              </a:solidFill>
              <a:ln w="9525">
                <a:solidFill>
                  <a:srgbClr val="FF0000"/>
                </a:solidFill>
              </a:ln>
              <a:effectLst/>
            </c:spPr>
          </c:marker>
          <c:dPt>
            <c:idx val="0"/>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0-4BAD-C24A-BCA9-45085BF03A3C}"/>
              </c:ext>
            </c:extLst>
          </c:dPt>
          <c:dPt>
            <c:idx val="1"/>
            <c:marker>
              <c:symbol val="circle"/>
              <c:size val="5"/>
              <c:spPr>
                <a:solidFill>
                  <a:srgbClr val="FF0000"/>
                </a:solidFill>
                <a:ln w="9525">
                  <a:solidFill>
                    <a:srgbClr val="FF0000"/>
                  </a:solidFill>
                </a:ln>
                <a:effectLst/>
              </c:spPr>
            </c:marker>
            <c:bubble3D val="0"/>
            <c:spPr>
              <a:ln w="25400" cap="rnd">
                <a:noFill/>
                <a:round/>
              </a:ln>
              <a:effectLst/>
            </c:spPr>
            <c:extLst>
              <c:ext xmlns:c16="http://schemas.microsoft.com/office/drawing/2014/chart" uri="{C3380CC4-5D6E-409C-BE32-E72D297353CC}">
                <c16:uniqueId val="{00000001-4BAD-C24A-BCA9-45085BF03A3C}"/>
              </c:ext>
            </c:extLst>
          </c:dPt>
          <c:dPt>
            <c:idx val="2"/>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2-4BAD-C24A-BCA9-45085BF03A3C}"/>
              </c:ext>
            </c:extLst>
          </c:dPt>
          <c:dPt>
            <c:idx val="3"/>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3-4BAD-C24A-BCA9-45085BF03A3C}"/>
              </c:ext>
            </c:extLst>
          </c:dPt>
          <c:dPt>
            <c:idx val="5"/>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5-4BAD-C24A-BCA9-45085BF03A3C}"/>
              </c:ext>
            </c:extLst>
          </c:dPt>
          <c:dPt>
            <c:idx val="6"/>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6-4BAD-C24A-BCA9-45085BF03A3C}"/>
              </c:ext>
            </c:extLst>
          </c:dPt>
          <c:dPt>
            <c:idx val="8"/>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8-4BAD-C24A-BCA9-45085BF03A3C}"/>
              </c:ext>
            </c:extLst>
          </c:dPt>
          <c:dPt>
            <c:idx val="9"/>
            <c:marker>
              <c:symbol val="circle"/>
              <c:size val="5"/>
              <c:spPr>
                <a:solidFill>
                  <a:schemeClr val="accent6"/>
                </a:solidFill>
                <a:ln w="9525">
                  <a:solidFill>
                    <a:schemeClr val="accent6"/>
                  </a:solidFill>
                </a:ln>
                <a:effectLst/>
              </c:spPr>
            </c:marker>
            <c:bubble3D val="0"/>
            <c:extLst>
              <c:ext xmlns:c16="http://schemas.microsoft.com/office/drawing/2014/chart" uri="{C3380CC4-5D6E-409C-BE32-E72D297353CC}">
                <c16:uniqueId val="{00000009-4BAD-C24A-BCA9-45085BF03A3C}"/>
              </c:ext>
            </c:extLst>
          </c:dPt>
          <c:dPt>
            <c:idx val="11"/>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C-4BAD-C24A-BCA9-45085BF03A3C}"/>
              </c:ext>
            </c:extLst>
          </c:dPt>
          <c:dLbls>
            <c:dLbl>
              <c:idx val="0"/>
              <c:layout>
                <c:manualLayout>
                  <c:x val="6.22924835657591E-3"/>
                  <c:y val="2.7993044720266549E-2"/>
                </c:manualLayout>
              </c:layout>
              <c:tx>
                <c:rich>
                  <a:bodyPr/>
                  <a:lstStyle/>
                  <a:p>
                    <a:fld id="{03832B1E-D249-C24F-87CE-D0755ACD4C7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BAD-C24A-BCA9-45085BF03A3C}"/>
                </c:ext>
              </c:extLst>
            </c:dLbl>
            <c:dLbl>
              <c:idx val="1"/>
              <c:tx>
                <c:rich>
                  <a:bodyPr/>
                  <a:lstStyle/>
                  <a:p>
                    <a:fld id="{3FBEE8D9-1B48-9543-BF26-44D05EF773C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BAD-C24A-BCA9-45085BF03A3C}"/>
                </c:ext>
              </c:extLst>
            </c:dLbl>
            <c:dLbl>
              <c:idx val="2"/>
              <c:tx>
                <c:rich>
                  <a:bodyPr/>
                  <a:lstStyle/>
                  <a:p>
                    <a:fld id="{DE3F748B-BF56-6243-9145-63F5F46C6E3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BAD-C24A-BCA9-45085BF03A3C}"/>
                </c:ext>
              </c:extLst>
            </c:dLbl>
            <c:dLbl>
              <c:idx val="3"/>
              <c:layout>
                <c:manualLayout>
                  <c:x val="-7.9422916546342842E-2"/>
                  <c:y val="-5.9485220030566423E-2"/>
                </c:manualLayout>
              </c:layout>
              <c:tx>
                <c:rich>
                  <a:bodyPr/>
                  <a:lstStyle/>
                  <a:p>
                    <a:fld id="{F97EDE95-AD8D-5A41-98FE-DD94F5F1013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BAD-C24A-BCA9-45085BF03A3C}"/>
                </c:ext>
              </c:extLst>
            </c:dLbl>
            <c:dLbl>
              <c:idx val="4"/>
              <c:tx>
                <c:rich>
                  <a:bodyPr/>
                  <a:lstStyle/>
                  <a:p>
                    <a:fld id="{E5E549FB-C584-E24A-9194-6275633B535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BAD-C24A-BCA9-45085BF03A3C}"/>
                </c:ext>
              </c:extLst>
            </c:dLbl>
            <c:dLbl>
              <c:idx val="5"/>
              <c:layout>
                <c:manualLayout>
                  <c:x val="7.7865604457197733E-3"/>
                  <c:y val="-3.499130590033319E-2"/>
                </c:manualLayout>
              </c:layout>
              <c:tx>
                <c:rich>
                  <a:bodyPr/>
                  <a:lstStyle/>
                  <a:p>
                    <a:fld id="{4A6475A5-6677-1842-9345-B8A872CB8E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BAD-C24A-BCA9-45085BF03A3C}"/>
                </c:ext>
              </c:extLst>
            </c:dLbl>
            <c:dLbl>
              <c:idx val="6"/>
              <c:tx>
                <c:rich>
                  <a:bodyPr/>
                  <a:lstStyle/>
                  <a:p>
                    <a:fld id="{C08937F5-00BE-D240-9E37-78606EA9A9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BAD-C24A-BCA9-45085BF03A3C}"/>
                </c:ext>
              </c:extLst>
            </c:dLbl>
            <c:dLbl>
              <c:idx val="7"/>
              <c:tx>
                <c:rich>
                  <a:bodyPr/>
                  <a:lstStyle/>
                  <a:p>
                    <a:fld id="{5DFD19DB-CFB8-814D-8C99-8A778052C3D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BAD-C24A-BCA9-45085BF03A3C}"/>
                </c:ext>
              </c:extLst>
            </c:dLbl>
            <c:dLbl>
              <c:idx val="8"/>
              <c:tx>
                <c:rich>
                  <a:bodyPr/>
                  <a:lstStyle/>
                  <a:p>
                    <a:fld id="{87CD104D-D97F-8A41-8C6D-212263BBAF66}"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BAD-C24A-BCA9-45085BF03A3C}"/>
                </c:ext>
              </c:extLst>
            </c:dLbl>
            <c:dLbl>
              <c:idx val="9"/>
              <c:tx>
                <c:rich>
                  <a:bodyPr/>
                  <a:lstStyle/>
                  <a:p>
                    <a:fld id="{76AE94FF-0064-894D-A695-C5A502BFB20E}" type="CELLRANGE">
                      <a:rPr lang="en-US"/>
                      <a:pPr/>
                      <a:t>[CELLRANGE]</a:t>
                    </a:fld>
                    <a:endParaRPr lang="en-US"/>
                  </a:p>
                </c:rich>
              </c:tx>
              <c:dLblPos val="l"/>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BAD-C24A-BCA9-45085BF03A3C}"/>
                </c:ext>
              </c:extLst>
            </c:dLbl>
            <c:dLbl>
              <c:idx val="10"/>
              <c:layout>
                <c:manualLayout>
                  <c:x val="-1.4015808802295797E-2"/>
                  <c:y val="4.8987828260466333E-2"/>
                </c:manualLayout>
              </c:layout>
              <c:tx>
                <c:rich>
                  <a:bodyPr/>
                  <a:lstStyle/>
                  <a:p>
                    <a:fld id="{F860C191-365E-9D40-A672-8DBB789F999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BAD-C24A-BCA9-45085BF03A3C}"/>
                </c:ext>
              </c:extLst>
            </c:dLbl>
            <c:dLbl>
              <c:idx val="11"/>
              <c:tx>
                <c:rich>
                  <a:bodyPr/>
                  <a:lstStyle/>
                  <a:p>
                    <a:fld id="{0FC0E4C5-551C-D746-97DB-4B1A55D7F8A7}"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BAD-C24A-BCA9-45085BF03A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1'!$C$31:$C$42</c:f>
              <c:numCache>
                <c:formatCode>General</c:formatCode>
                <c:ptCount val="12"/>
                <c:pt idx="0">
                  <c:v>18</c:v>
                </c:pt>
                <c:pt idx="1">
                  <c:v>13</c:v>
                </c:pt>
                <c:pt idx="2">
                  <c:v>7</c:v>
                </c:pt>
                <c:pt idx="3">
                  <c:v>10</c:v>
                </c:pt>
                <c:pt idx="4">
                  <c:v>14</c:v>
                </c:pt>
                <c:pt idx="5">
                  <c:v>18</c:v>
                </c:pt>
                <c:pt idx="6">
                  <c:v>23</c:v>
                </c:pt>
                <c:pt idx="7">
                  <c:v>11</c:v>
                </c:pt>
                <c:pt idx="8">
                  <c:v>7</c:v>
                </c:pt>
                <c:pt idx="9">
                  <c:v>8</c:v>
                </c:pt>
                <c:pt idx="10">
                  <c:v>11</c:v>
                </c:pt>
                <c:pt idx="11">
                  <c:v>9</c:v>
                </c:pt>
              </c:numCache>
            </c:numRef>
          </c:xVal>
          <c:yVal>
            <c:numRef>
              <c:f>'Figure 1'!$D$31:$D$42</c:f>
              <c:numCache>
                <c:formatCode>General</c:formatCode>
                <c:ptCount val="12"/>
                <c:pt idx="0">
                  <c:v>14</c:v>
                </c:pt>
                <c:pt idx="1">
                  <c:v>9</c:v>
                </c:pt>
                <c:pt idx="2">
                  <c:v>4</c:v>
                </c:pt>
                <c:pt idx="3">
                  <c:v>10</c:v>
                </c:pt>
                <c:pt idx="4">
                  <c:v>10</c:v>
                </c:pt>
                <c:pt idx="5">
                  <c:v>15</c:v>
                </c:pt>
                <c:pt idx="6">
                  <c:v>9</c:v>
                </c:pt>
                <c:pt idx="7">
                  <c:v>11</c:v>
                </c:pt>
                <c:pt idx="8">
                  <c:v>11</c:v>
                </c:pt>
                <c:pt idx="9">
                  <c:v>9</c:v>
                </c:pt>
                <c:pt idx="10">
                  <c:v>9</c:v>
                </c:pt>
                <c:pt idx="11">
                  <c:v>9</c:v>
                </c:pt>
              </c:numCache>
            </c:numRef>
          </c:yVal>
          <c:smooth val="0"/>
          <c:extLst>
            <c:ext xmlns:c15="http://schemas.microsoft.com/office/drawing/2012/chart" uri="{02D57815-91ED-43cb-92C2-25804820EDAC}">
              <c15:datalabelsRange>
                <c15:f>'Figure 1'!$B$31:$B$42</c15:f>
                <c15:dlblRangeCache>
                  <c:ptCount val="12"/>
                  <c:pt idx="0">
                    <c:v>Mistral (Feb. 2024)</c:v>
                  </c:pt>
                  <c:pt idx="1">
                    <c:v>Mistral (Aug. 2024)</c:v>
                  </c:pt>
                  <c:pt idx="2">
                    <c:v>Mistral Medium 3.1 (Dec. 2025)</c:v>
                  </c:pt>
                  <c:pt idx="3">
                    <c:v>Pi (Feb. 2024)</c:v>
                  </c:pt>
                  <c:pt idx="4">
                    <c:v>Pi (Aug. 2024)</c:v>
                  </c:pt>
                  <c:pt idx="5">
                    <c:v>Pi (Dec. 2025)</c:v>
                  </c:pt>
                  <c:pt idx="6">
                    <c:v>Grok (Feb. 2024)</c:v>
                  </c:pt>
                  <c:pt idx="7">
                    <c:v>Grok 2 beta (Aug. 2024)</c:v>
                  </c:pt>
                  <c:pt idx="8">
                    <c:v>Grok 4 (Dec. 2025)</c:v>
                  </c:pt>
                  <c:pt idx="9">
                    <c:v>YouChat (Feb. 2024)</c:v>
                  </c:pt>
                  <c:pt idx="10">
                    <c:v>YouChat (Aug. 2024)</c:v>
                  </c:pt>
                  <c:pt idx="11">
                    <c:v>YouChat (Dec. 2025)</c:v>
                  </c:pt>
                </c15:dlblRangeCache>
              </c15:datalabelsRange>
            </c:ext>
            <c:ext xmlns:c16="http://schemas.microsoft.com/office/drawing/2014/chart" uri="{C3380CC4-5D6E-409C-BE32-E72D297353CC}">
              <c16:uniqueId val="{0000000A-4BAD-C24A-BCA9-45085BF03A3C}"/>
            </c:ext>
          </c:extLst>
        </c:ser>
        <c:dLbls>
          <c:showLegendKey val="0"/>
          <c:showVal val="1"/>
          <c:showCatName val="0"/>
          <c:showSerName val="0"/>
          <c:showPercent val="0"/>
          <c:showBubbleSize val="0"/>
        </c:dLbls>
        <c:axId val="858625312"/>
        <c:axId val="858627024"/>
      </c:scatterChart>
      <c:valAx>
        <c:axId val="858625312"/>
        <c:scaling>
          <c:orientation val="minMax"/>
          <c:max val="3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t>Higher Scores Support</a:t>
                </a:r>
                <a:r>
                  <a:rPr lang="en-US" sz="1600" b="1" baseline="0"/>
                  <a:t> more Conservative Policies on Crime</a:t>
                </a:r>
              </a:p>
              <a:p>
                <a:pPr>
                  <a:defRPr/>
                </a:pPr>
                <a:r>
                  <a:rPr lang="en-US" sz="1100" b="1" i="0" u="none" strike="noStrike" kern="1200" baseline="0">
                    <a:solidFill>
                      <a:sysClr val="windowText" lastClr="000000">
                        <a:lumMod val="65000"/>
                        <a:lumOff val="35000"/>
                      </a:sysClr>
                    </a:solidFill>
                  </a:rPr>
                  <a:t>Gemini and Gemini Advanced can't be included because </a:t>
                </a:r>
              </a:p>
              <a:p>
                <a:pPr>
                  <a:defRPr/>
                </a:pPr>
                <a:r>
                  <a:rPr lang="en-US" sz="1100" b="1" i="0" u="none" strike="noStrike" kern="1200" baseline="0">
                    <a:solidFill>
                      <a:sysClr val="windowText" lastClr="000000">
                        <a:lumMod val="65000"/>
                        <a:lumOff val="35000"/>
                      </a:sysClr>
                    </a:solidFill>
                  </a:rPr>
                  <a:t>they only answered two questions regarding crime in 2024.</a:t>
                </a:r>
              </a:p>
            </c:rich>
          </c:tx>
          <c:layout>
            <c:manualLayout>
              <c:xMode val="edge"/>
              <c:yMode val="edge"/>
              <c:x val="0.16873388649115129"/>
              <c:y val="0.929734690262023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7024"/>
        <c:crosses val="autoZero"/>
        <c:crossBetween val="midCat"/>
      </c:valAx>
      <c:valAx>
        <c:axId val="858627024"/>
        <c:scaling>
          <c:orientation val="minMax"/>
          <c:max val="2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i="0" u="none" strike="noStrike" kern="1200" baseline="0">
                    <a:solidFill>
                      <a:sysClr val="windowText" lastClr="000000">
                        <a:lumMod val="65000"/>
                        <a:lumOff val="35000"/>
                      </a:sysClr>
                    </a:solidFill>
                  </a:rPr>
                  <a:t>Higher Scores Support more Conservative Policies on Gun Control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586253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800" b="1" i="0" u="none" strike="noStrike" kern="1200" spc="0" baseline="0">
                <a:solidFill>
                  <a:srgbClr val="FF0000"/>
                </a:solidFill>
              </a:rPr>
              <a:t>The Change in Artificial Intelligence Chatbots Views on Crime</a:t>
            </a:r>
          </a:p>
          <a:p>
            <a:pPr>
              <a:defRPr/>
            </a:pPr>
            <a:r>
              <a:rPr lang="en-US" sz="1400" b="1"/>
              <a:t>Based on 9 questions</a:t>
            </a:r>
            <a:r>
              <a:rPr lang="en-US" sz="1400" b="1" baseline="0"/>
              <a:t> with the most Liberal total score being 0 and the most Conservative being 36, August 2024 to December 2025 </a:t>
            </a:r>
            <a:endParaRPr lang="en-US" sz="14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'Figure 2'!$C$1</c:f>
              <c:strCache>
                <c:ptCount val="1"/>
                <c:pt idx="0">
                  <c:v>Total Score Crime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tx>
                <c:rich>
                  <a:bodyPr/>
                  <a:lstStyle/>
                  <a:p>
                    <a:fld id="{5AD31F9A-3170-A440-A4BD-6416B09751D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001-744D-BE28-5E1297D42714}"/>
                </c:ext>
              </c:extLst>
            </c:dLbl>
            <c:dLbl>
              <c:idx val="1"/>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A1F098BD-466E-8548-B00E-0FA8B022965F}"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layout>
                    <c:manualLayout>
                      <c:w val="5.0021598862642166E-2"/>
                      <c:h val="0.15950819672131145"/>
                    </c:manualLayout>
                  </c15:layout>
                  <c15:dlblFieldTable/>
                  <c15:showDataLabelsRange val="1"/>
                </c:ext>
                <c:ext xmlns:c16="http://schemas.microsoft.com/office/drawing/2014/chart" uri="{C3380CC4-5D6E-409C-BE32-E72D297353CC}">
                  <c16:uniqueId val="{00000001-F001-744D-BE28-5E1297D42714}"/>
                </c:ext>
              </c:extLst>
            </c:dLbl>
            <c:dLbl>
              <c:idx val="2"/>
              <c:tx>
                <c:rich>
                  <a:bodyPr/>
                  <a:lstStyle/>
                  <a:p>
                    <a:fld id="{C0D466B2-A551-3444-88B1-6CA9334A22D0}"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001-744D-BE28-5E1297D42714}"/>
                </c:ext>
              </c:extLst>
            </c:dLbl>
            <c:dLbl>
              <c:idx val="3"/>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64E1FF29-6831-D443-96F4-B86A181A05D1}"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layout>
                    <c:manualLayout>
                      <c:w val="6.1375570409293284E-2"/>
                      <c:h val="0.15950819672131145"/>
                    </c:manualLayout>
                  </c15:layout>
                  <c15:dlblFieldTable/>
                  <c15:showDataLabelsRange val="1"/>
                </c:ext>
                <c:ext xmlns:c16="http://schemas.microsoft.com/office/drawing/2014/chart" uri="{C3380CC4-5D6E-409C-BE32-E72D297353CC}">
                  <c16:uniqueId val="{00000003-F001-744D-BE28-5E1297D42714}"/>
                </c:ext>
              </c:extLst>
            </c:dLbl>
            <c:dLbl>
              <c:idx val="4"/>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D4F9B481-E4DA-6F4E-B9A7-70F0B6446EAF}"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layout>
                    <c:manualLayout>
                      <c:w val="5.5862694741329842E-2"/>
                      <c:h val="0.15950819672131145"/>
                    </c:manualLayout>
                  </c15:layout>
                  <c15:dlblFieldTable/>
                  <c15:showDataLabelsRange val="1"/>
                </c:ext>
                <c:ext xmlns:c16="http://schemas.microsoft.com/office/drawing/2014/chart" uri="{C3380CC4-5D6E-409C-BE32-E72D297353CC}">
                  <c16:uniqueId val="{00000004-F001-744D-BE28-5E1297D42714}"/>
                </c:ext>
              </c:extLst>
            </c:dLbl>
            <c:dLbl>
              <c:idx val="5"/>
              <c:tx>
                <c:rich>
                  <a:bodyPr/>
                  <a:lstStyle/>
                  <a:p>
                    <a:fld id="{9F2391D7-9CBA-EF44-990A-B393229580C2}"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001-744D-BE28-5E1297D42714}"/>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001-744D-BE28-5E1297D42714}"/>
                </c:ext>
              </c:extLst>
            </c:dLbl>
            <c:dLbl>
              <c:idx val="7"/>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4DED3BBD-7AE5-2D47-BF23-9FB45E7513A5}"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layout>
                    <c:manualLayout>
                      <c:w val="6.8894232603596006E-2"/>
                      <c:h val="0.15622950819672132"/>
                    </c:manualLayout>
                  </c15:layout>
                  <c15:dlblFieldTable/>
                  <c15:showDataLabelsRange val="1"/>
                </c:ext>
                <c:ext xmlns:c16="http://schemas.microsoft.com/office/drawing/2014/chart" uri="{C3380CC4-5D6E-409C-BE32-E72D297353CC}">
                  <c16:uniqueId val="{00000007-F001-744D-BE28-5E1297D42714}"/>
                </c:ext>
              </c:extLst>
            </c:dLbl>
            <c:dLbl>
              <c:idx val="8"/>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4428959C-2617-484D-B3E7-BCBCF282BC8D}"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layout>
                    <c:manualLayout>
                      <c:w val="4.5028768126073433E-2"/>
                      <c:h val="0.15622950819672132"/>
                    </c:manualLayout>
                  </c15:layout>
                  <c15:dlblFieldTable/>
                  <c15:showDataLabelsRange val="1"/>
                </c:ext>
                <c:ext xmlns:c16="http://schemas.microsoft.com/office/drawing/2014/chart" uri="{C3380CC4-5D6E-409C-BE32-E72D297353CC}">
                  <c16:uniqueId val="{00000008-F001-744D-BE28-5E1297D42714}"/>
                </c:ext>
              </c:extLst>
            </c:dLbl>
            <c:dLbl>
              <c:idx val="9"/>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2289FED4-9FFB-B649-AA04-3032575D8AC0}"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layout>
                    <c:manualLayout>
                      <c:w val="4.4907802314544866E-2"/>
                      <c:h val="0.15622950819672132"/>
                    </c:manualLayout>
                  </c15:layout>
                  <c15:dlblFieldTable/>
                  <c15:showDataLabelsRange val="1"/>
                </c:ext>
                <c:ext xmlns:c16="http://schemas.microsoft.com/office/drawing/2014/chart" uri="{C3380CC4-5D6E-409C-BE32-E72D297353CC}">
                  <c16:uniqueId val="{00000009-F001-744D-BE28-5E1297D42714}"/>
                </c:ext>
              </c:extLst>
            </c:dLbl>
            <c:dLbl>
              <c:idx val="10"/>
              <c:tx>
                <c:rich>
                  <a:bodyPr/>
                  <a:lstStyle/>
                  <a:p>
                    <a:fld id="{548CBDC3-0979-4447-B41F-E074F8E6F05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001-744D-BE28-5E1297D42714}"/>
                </c:ext>
              </c:extLst>
            </c:dLbl>
            <c:dLbl>
              <c:idx val="11"/>
              <c:tx>
                <c:rich>
                  <a:bodyPr/>
                  <a:lstStyle/>
                  <a:p>
                    <a:fld id="{DD6F7C41-FA69-C148-B611-9A5721704DD9}"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001-744D-BE28-5E1297D42714}"/>
                </c:ext>
              </c:extLst>
            </c:dLbl>
            <c:dLbl>
              <c:idx val="12"/>
              <c:tx>
                <c:rich>
                  <a:bodyPr/>
                  <a:lstStyle/>
                  <a:p>
                    <a:fld id="{A225BFAC-7926-3247-B269-416578856D9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001-744D-BE28-5E1297D4271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2'!$C$2:$C$14</c:f>
              <c:numCache>
                <c:formatCode>General</c:formatCode>
                <c:ptCount val="13"/>
                <c:pt idx="0">
                  <c:v>2</c:v>
                </c:pt>
                <c:pt idx="1">
                  <c:v>9</c:v>
                </c:pt>
                <c:pt idx="2">
                  <c:v>10</c:v>
                </c:pt>
                <c:pt idx="3">
                  <c:v>11</c:v>
                </c:pt>
                <c:pt idx="4">
                  <c:v>13</c:v>
                </c:pt>
                <c:pt idx="5">
                  <c:v>14</c:v>
                </c:pt>
                <c:pt idx="7">
                  <c:v>7</c:v>
                </c:pt>
                <c:pt idx="8">
                  <c:v>9</c:v>
                </c:pt>
                <c:pt idx="9">
                  <c:v>11</c:v>
                </c:pt>
                <c:pt idx="10">
                  <c:v>12</c:v>
                </c:pt>
                <c:pt idx="11">
                  <c:v>15</c:v>
                </c:pt>
                <c:pt idx="12">
                  <c:v>18</c:v>
                </c:pt>
              </c:numCache>
            </c:numRef>
          </c:xVal>
          <c:yVal>
            <c:numRef>
              <c:f>'Figure 2'!$D$2:$D$14</c:f>
              <c:numCache>
                <c:formatCode>General</c:formatCode>
                <c:ptCount val="13"/>
                <c:pt idx="0">
                  <c:v>1</c:v>
                </c:pt>
                <c:pt idx="1">
                  <c:v>1</c:v>
                </c:pt>
                <c:pt idx="2">
                  <c:v>1</c:v>
                </c:pt>
                <c:pt idx="3">
                  <c:v>1</c:v>
                </c:pt>
                <c:pt idx="4">
                  <c:v>1</c:v>
                </c:pt>
                <c:pt idx="5">
                  <c:v>1</c:v>
                </c:pt>
                <c:pt idx="7">
                  <c:v>-1</c:v>
                </c:pt>
                <c:pt idx="8">
                  <c:v>-1</c:v>
                </c:pt>
                <c:pt idx="9">
                  <c:v>-1</c:v>
                </c:pt>
                <c:pt idx="10">
                  <c:v>-1</c:v>
                </c:pt>
                <c:pt idx="11">
                  <c:v>-1</c:v>
                </c:pt>
                <c:pt idx="12">
                  <c:v>-1</c:v>
                </c:pt>
              </c:numCache>
            </c:numRef>
          </c:yVal>
          <c:smooth val="0"/>
          <c:extLst>
            <c:ext xmlns:c15="http://schemas.microsoft.com/office/drawing/2012/chart" uri="{02D57815-91ED-43cb-92C2-25804820EDAC}">
              <c15:datalabelsRange>
                <c15:f>'Figure 2'!$B$2:$B$14</c15:f>
                <c15:dlblRangeCache>
                  <c:ptCount val="13"/>
                  <c:pt idx="0">
                    <c:v>Coral</c:v>
                  </c:pt>
                  <c:pt idx="1">
                    <c:v>ChatGPT, Solar</c:v>
                  </c:pt>
                  <c:pt idx="2">
                    <c:v>Bing</c:v>
                  </c:pt>
                  <c:pt idx="3">
                    <c:v>Grok 2 beta, YouChat</c:v>
                  </c:pt>
                  <c:pt idx="4">
                    <c:v>Claude 3.5 Sonnet, Mistral</c:v>
                  </c:pt>
                  <c:pt idx="5">
                    <c:v>Pi</c:v>
                  </c:pt>
                  <c:pt idx="7">
                    <c:v>Grok 4, Mistral Medium 3.1</c:v>
                  </c:pt>
                  <c:pt idx="8">
                    <c:v>Bing Copilot, YouChat</c:v>
                  </c:pt>
                  <c:pt idx="9">
                    <c:v>ChatGPT, Cohere</c:v>
                  </c:pt>
                  <c:pt idx="10">
                    <c:v>Solar Pro 2</c:v>
                  </c:pt>
                  <c:pt idx="11">
                    <c:v>Claude 4.5 Sonnet</c:v>
                  </c:pt>
                  <c:pt idx="12">
                    <c:v>Pi</c:v>
                  </c:pt>
                </c15:dlblRangeCache>
              </c15:datalabelsRange>
            </c:ext>
            <c:ext xmlns:c16="http://schemas.microsoft.com/office/drawing/2014/chart" uri="{C3380CC4-5D6E-409C-BE32-E72D297353CC}">
              <c16:uniqueId val="{00000010-F001-744D-BE28-5E1297D42714}"/>
            </c:ext>
          </c:extLst>
        </c:ser>
        <c:dLbls>
          <c:dLblPos val="b"/>
          <c:showLegendKey val="0"/>
          <c:showVal val="1"/>
          <c:showCatName val="0"/>
          <c:showSerName val="0"/>
          <c:showPercent val="0"/>
          <c:showBubbleSize val="0"/>
        </c:dLbls>
        <c:axId val="1159181600"/>
        <c:axId val="1159282608"/>
      </c:scatterChart>
      <c:valAx>
        <c:axId val="1159181600"/>
        <c:scaling>
          <c:orientation val="minMax"/>
          <c:max val="36"/>
          <c:min val="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159282608"/>
        <c:crosses val="autoZero"/>
        <c:crossBetween val="midCat"/>
        <c:majorUnit val="1"/>
      </c:valAx>
      <c:valAx>
        <c:axId val="1159282608"/>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59181600"/>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i="0" u="none" strike="noStrike" kern="1200" spc="0" baseline="0">
                <a:solidFill>
                  <a:srgbClr val="FF0000"/>
                </a:solidFill>
              </a:rPr>
              <a:t>The Change in Artificial Intelligence Chatbots Views on Gun Control </a:t>
            </a:r>
          </a:p>
          <a:p>
            <a:pPr>
              <a:defRPr sz="2800" b="1"/>
            </a:pPr>
            <a:r>
              <a:rPr lang="en-US" sz="1400" b="1" i="0" u="none" strike="noStrike" kern="1200" spc="0" baseline="0">
                <a:solidFill>
                  <a:sysClr val="windowText" lastClr="000000">
                    <a:lumMod val="65000"/>
                    <a:lumOff val="35000"/>
                  </a:sysClr>
                </a:solidFill>
              </a:rPr>
              <a:t>Based on 7 questions with the most Liberal total score being 0 and the most Conservative being 28, August 2024 to December 2025</a:t>
            </a:r>
            <a:endParaRPr lang="en-US" sz="14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'Figure 2'!$S$1</c:f>
              <c:strCache>
                <c:ptCount val="1"/>
                <c:pt idx="0">
                  <c:v>Total Score Gun Control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tx>
                <c:rich>
                  <a:bodyPr/>
                  <a:lstStyle/>
                  <a:p>
                    <a:fld id="{C27032D7-CD34-2A42-8CBE-099EA29FCE8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F1F-9D48-9D0E-5A6939CB0F07}"/>
                </c:ext>
              </c:extLst>
            </c:dLbl>
            <c:dLbl>
              <c:idx val="1"/>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59750EDC-2F34-124B-9537-806A20B1D87B}"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layout>
                    <c:manualLayout>
                      <c:w val="5.3579871582066077E-2"/>
                      <c:h val="0.15674342105263159"/>
                    </c:manualLayout>
                  </c15:layout>
                  <c15:dlblFieldTable/>
                  <c15:showDataLabelsRange val="1"/>
                </c:ext>
                <c:ext xmlns:c16="http://schemas.microsoft.com/office/drawing/2014/chart" uri="{C3380CC4-5D6E-409C-BE32-E72D297353CC}">
                  <c16:uniqueId val="{00000001-FF1F-9D48-9D0E-5A6939CB0F07}"/>
                </c:ext>
              </c:extLst>
            </c:dLbl>
            <c:dLbl>
              <c:idx val="2"/>
              <c:tx>
                <c:rich>
                  <a:bodyPr/>
                  <a:lstStyle/>
                  <a:p>
                    <a:fld id="{2B4837E6-0F77-E748-9C5F-F1C02F0C04E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F1F-9D48-9D0E-5A6939CB0F07}"/>
                </c:ext>
              </c:extLst>
            </c:dLbl>
            <c:dLbl>
              <c:idx val="3"/>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F83F8681-3092-D140-B8BD-F335BA943213}"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layout>
                    <c:manualLayout>
                      <c:w val="8.9296069738834624E-2"/>
                      <c:h val="0.16990131578947368"/>
                    </c:manualLayout>
                  </c15:layout>
                  <c15:dlblFieldTable/>
                  <c15:showDataLabelsRange val="1"/>
                </c:ext>
                <c:ext xmlns:c16="http://schemas.microsoft.com/office/drawing/2014/chart" uri="{C3380CC4-5D6E-409C-BE32-E72D297353CC}">
                  <c16:uniqueId val="{00000003-FF1F-9D48-9D0E-5A6939CB0F07}"/>
                </c:ext>
              </c:extLst>
            </c:dLbl>
            <c:dLbl>
              <c:idx val="4"/>
              <c:tx>
                <c:rich>
                  <a:bodyPr/>
                  <a:lstStyle/>
                  <a:p>
                    <a:fld id="{D51379FE-FCCB-A347-86A1-49AF8F0C452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F1F-9D48-9D0E-5A6939CB0F07}"/>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FF1F-9D48-9D0E-5A6939CB0F07}"/>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F1F-9D48-9D0E-5A6939CB0F07}"/>
                </c:ext>
              </c:extLst>
            </c:dLbl>
            <c:dLbl>
              <c:idx val="7"/>
              <c:tx>
                <c:rich>
                  <a:bodyPr/>
                  <a:lstStyle/>
                  <a:p>
                    <a:fld id="{9BCEDD21-0E1C-F548-810B-CA814F443E20}"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F1F-9D48-9D0E-5A6939CB0F07}"/>
                </c:ext>
              </c:extLst>
            </c:dLbl>
            <c:dLbl>
              <c:idx val="8"/>
              <c:tx>
                <c:rich>
                  <a:bodyPr/>
                  <a:lstStyle/>
                  <a:p>
                    <a:fld id="{09225B78-8D31-6C45-9651-3C6ED7C991C1}"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F1F-9D48-9D0E-5A6939CB0F07}"/>
                </c:ext>
              </c:extLst>
            </c:dLbl>
            <c:dLbl>
              <c:idx val="9"/>
              <c:tx>
                <c:rich>
                  <a:bodyPr/>
                  <a:lstStyle/>
                  <a:p>
                    <a:fld id="{09F012C2-76B3-BE4B-A32E-CB3BFCC4F45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F1F-9D48-9D0E-5A6939CB0F07}"/>
                </c:ext>
              </c:extLst>
            </c:dLbl>
            <c:dLbl>
              <c:idx val="10"/>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B6D0E2FE-8231-514F-91BC-084603A642B1}"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layout>
                    <c:manualLayout>
                      <c:w val="6.3274613990917564E-2"/>
                      <c:h val="0.17976973684210526"/>
                    </c:manualLayout>
                  </c15:layout>
                  <c15:dlblFieldTable/>
                  <c15:showDataLabelsRange val="1"/>
                </c:ext>
                <c:ext xmlns:c16="http://schemas.microsoft.com/office/drawing/2014/chart" uri="{C3380CC4-5D6E-409C-BE32-E72D297353CC}">
                  <c16:uniqueId val="{0000000A-FF1F-9D48-9D0E-5A6939CB0F07}"/>
                </c:ext>
              </c:extLst>
            </c:dLbl>
            <c:dLbl>
              <c:idx val="11"/>
              <c:tx>
                <c:rich>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fld id="{60B7602E-AFA5-A840-B99E-1372E5B40BAF}" type="CELLRANGE">
                      <a:rPr lang="en-US"/>
                      <a:pPr>
                        <a:defRPr sz="12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layout>
                    <c:manualLayout>
                      <c:w val="7.9696697762665109E-2"/>
                      <c:h val="0.13700657894736842"/>
                    </c:manualLayout>
                  </c15:layout>
                  <c15:dlblFieldTable/>
                  <c15:showDataLabelsRange val="1"/>
                </c:ext>
                <c:ext xmlns:c16="http://schemas.microsoft.com/office/drawing/2014/chart" uri="{C3380CC4-5D6E-409C-BE32-E72D297353CC}">
                  <c16:uniqueId val="{0000000B-FF1F-9D48-9D0E-5A6939CB0F07}"/>
                </c:ext>
              </c:extLst>
            </c:dLbl>
            <c:dLbl>
              <c:idx val="12"/>
              <c:tx>
                <c:rich>
                  <a:bodyPr/>
                  <a:lstStyle/>
                  <a:p>
                    <a:fld id="{D158C97A-B3AE-A141-92B4-F46D2C5D267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F1F-9D48-9D0E-5A6939CB0F0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'Figure 2'!$S$2:$S$14</c:f>
              <c:numCache>
                <c:formatCode>General</c:formatCode>
                <c:ptCount val="13"/>
                <c:pt idx="0">
                  <c:v>6</c:v>
                </c:pt>
                <c:pt idx="1">
                  <c:v>9</c:v>
                </c:pt>
                <c:pt idx="2">
                  <c:v>10</c:v>
                </c:pt>
                <c:pt idx="3">
                  <c:v>11</c:v>
                </c:pt>
                <c:pt idx="4">
                  <c:v>12</c:v>
                </c:pt>
                <c:pt idx="7">
                  <c:v>4</c:v>
                </c:pt>
                <c:pt idx="8">
                  <c:v>7</c:v>
                </c:pt>
                <c:pt idx="9">
                  <c:v>8</c:v>
                </c:pt>
                <c:pt idx="10">
                  <c:v>9</c:v>
                </c:pt>
                <c:pt idx="11">
                  <c:v>11</c:v>
                </c:pt>
                <c:pt idx="12">
                  <c:v>15</c:v>
                </c:pt>
              </c:numCache>
            </c:numRef>
          </c:xVal>
          <c:yVal>
            <c:numRef>
              <c:f>'Figure 2'!$T$2:$T$14</c:f>
              <c:numCache>
                <c:formatCode>General</c:formatCode>
                <c:ptCount val="13"/>
                <c:pt idx="0">
                  <c:v>1</c:v>
                </c:pt>
                <c:pt idx="1">
                  <c:v>1</c:v>
                </c:pt>
                <c:pt idx="2">
                  <c:v>1</c:v>
                </c:pt>
                <c:pt idx="3">
                  <c:v>1</c:v>
                </c:pt>
                <c:pt idx="4">
                  <c:v>1</c:v>
                </c:pt>
                <c:pt idx="7">
                  <c:v>-1</c:v>
                </c:pt>
                <c:pt idx="8">
                  <c:v>-1</c:v>
                </c:pt>
                <c:pt idx="9">
                  <c:v>-1</c:v>
                </c:pt>
                <c:pt idx="10">
                  <c:v>-1</c:v>
                </c:pt>
                <c:pt idx="11">
                  <c:v>-1</c:v>
                </c:pt>
                <c:pt idx="12">
                  <c:v>-1</c:v>
                </c:pt>
              </c:numCache>
            </c:numRef>
          </c:yVal>
          <c:smooth val="0"/>
          <c:extLst>
            <c:ext xmlns:c15="http://schemas.microsoft.com/office/drawing/2012/chart" uri="{02D57815-91ED-43cb-92C2-25804820EDAC}">
              <c15:datalabelsRange>
                <c15:f>'Figure 2'!$R$2:$R$14</c15:f>
                <c15:dlblRangeCache>
                  <c:ptCount val="13"/>
                  <c:pt idx="0">
                    <c:v>ChatGPT, Coral</c:v>
                  </c:pt>
                  <c:pt idx="1">
                    <c:v>Mistral, Solar, YouChat</c:v>
                  </c:pt>
                  <c:pt idx="2">
                    <c:v>Pi</c:v>
                  </c:pt>
                  <c:pt idx="3">
                    <c:v>Claude 3.5 Sonnet, Grok 2 beta</c:v>
                  </c:pt>
                  <c:pt idx="4">
                    <c:v>Bing</c:v>
                  </c:pt>
                  <c:pt idx="7">
                    <c:v>Mistral Medium 3.1</c:v>
                  </c:pt>
                  <c:pt idx="8">
                    <c:v>ChatGPT</c:v>
                  </c:pt>
                  <c:pt idx="9">
                    <c:v>Solar Pro 2</c:v>
                  </c:pt>
                  <c:pt idx="10">
                    <c:v>Bing Copilot, Cohere, YouChat</c:v>
                  </c:pt>
                  <c:pt idx="11">
                    <c:v>Claude 4.5 Sonnet, Grok 4</c:v>
                  </c:pt>
                  <c:pt idx="12">
                    <c:v>Pi</c:v>
                  </c:pt>
                </c15:dlblRangeCache>
              </c15:datalabelsRange>
            </c:ext>
            <c:ext xmlns:c16="http://schemas.microsoft.com/office/drawing/2014/chart" uri="{C3380CC4-5D6E-409C-BE32-E72D297353CC}">
              <c16:uniqueId val="{00000010-FF1F-9D48-9D0E-5A6939CB0F07}"/>
            </c:ext>
          </c:extLst>
        </c:ser>
        <c:dLbls>
          <c:dLblPos val="b"/>
          <c:showLegendKey val="0"/>
          <c:showVal val="1"/>
          <c:showCatName val="0"/>
          <c:showSerName val="0"/>
          <c:showPercent val="0"/>
          <c:showBubbleSize val="0"/>
        </c:dLbls>
        <c:axId val="1159181600"/>
        <c:axId val="1159282608"/>
      </c:scatterChart>
      <c:valAx>
        <c:axId val="1159181600"/>
        <c:scaling>
          <c:orientation val="minMax"/>
          <c:max val="28"/>
          <c:min val="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1159282608"/>
        <c:crosses val="autoZero"/>
        <c:crossBetween val="midCat"/>
        <c:majorUnit val="1"/>
      </c:valAx>
      <c:valAx>
        <c:axId val="1159282608"/>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59181600"/>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301354</xdr:colOff>
      <xdr:row>3</xdr:row>
      <xdr:rowOff>57401</xdr:rowOff>
    </xdr:from>
    <xdr:to>
      <xdr:col>15</xdr:col>
      <xdr:colOff>193729</xdr:colOff>
      <xdr:row>40</xdr:row>
      <xdr:rowOff>86101</xdr:rowOff>
    </xdr:to>
    <xdr:graphicFrame macro="">
      <xdr:nvGraphicFramePr>
        <xdr:cNvPr id="2" name="Chart 1">
          <a:extLst>
            <a:ext uri="{FF2B5EF4-FFF2-40B4-BE49-F238E27FC236}">
              <a16:creationId xmlns:a16="http://schemas.microsoft.com/office/drawing/2014/main" id="{E234EB7A-B86F-4840-AAF6-B95492B3B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0.54699</cdr:x>
      <cdr:y>0.16187</cdr:y>
    </cdr:from>
    <cdr:to>
      <cdr:x>0.55026</cdr:x>
      <cdr:y>0.88454</cdr:y>
    </cdr:to>
    <cdr:cxnSp macro="">
      <cdr:nvCxnSpPr>
        <cdr:cNvPr id="2" name="Straight Connector 1">
          <a:extLst xmlns:a="http://schemas.openxmlformats.org/drawingml/2006/main">
            <a:ext uri="{FF2B5EF4-FFF2-40B4-BE49-F238E27FC236}">
              <a16:creationId xmlns:a16="http://schemas.microsoft.com/office/drawing/2014/main" id="{6D3B12BD-55E5-8008-CAD7-E46F0F52DFB3}"/>
            </a:ext>
          </a:extLst>
        </cdr:cNvPr>
        <cdr:cNvCxnSpPr/>
      </cdr:nvCxnSpPr>
      <cdr:spPr>
        <a:xfrm xmlns:a="http://schemas.openxmlformats.org/drawingml/2006/main">
          <a:off x="4468937" y="1227082"/>
          <a:ext cx="26716" cy="5478319"/>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0.13441</cdr:x>
      <cdr:y>0.52186</cdr:y>
    </cdr:from>
    <cdr:to>
      <cdr:x>0.94377</cdr:x>
      <cdr:y>0.52531</cdr:y>
    </cdr:to>
    <cdr:cxnSp macro="">
      <cdr:nvCxnSpPr>
        <cdr:cNvPr id="5" name="Straight Connector 4">
          <a:extLst xmlns:a="http://schemas.openxmlformats.org/drawingml/2006/main">
            <a:ext uri="{FF2B5EF4-FFF2-40B4-BE49-F238E27FC236}">
              <a16:creationId xmlns:a16="http://schemas.microsoft.com/office/drawing/2014/main" id="{E460511F-3994-5635-1423-BD378854BC83}"/>
            </a:ext>
          </a:extLst>
        </cdr:cNvPr>
        <cdr:cNvCxnSpPr/>
      </cdr:nvCxnSpPr>
      <cdr:spPr>
        <a:xfrm xmlns:a="http://schemas.openxmlformats.org/drawingml/2006/main">
          <a:off x="1094590" y="3894161"/>
          <a:ext cx="6591256" cy="25745"/>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0.61493</cdr:x>
      <cdr:y>0.34303</cdr:y>
    </cdr:from>
    <cdr:to>
      <cdr:x>0.89489</cdr:x>
      <cdr:y>0.39648</cdr:y>
    </cdr:to>
    <cdr:sp macro="" textlink="">
      <cdr:nvSpPr>
        <cdr:cNvPr id="60" name="Text Box 3">
          <a:extLst xmlns:a="http://schemas.openxmlformats.org/drawingml/2006/main">
            <a:ext uri="{FF2B5EF4-FFF2-40B4-BE49-F238E27FC236}">
              <a16:creationId xmlns:a16="http://schemas.microsoft.com/office/drawing/2014/main" id="{94546CF1-1A94-ED5E-E04D-9457B9C19D59}"/>
            </a:ext>
          </a:extLst>
        </cdr:cNvPr>
        <cdr:cNvSpPr txBox="1">
          <a:spLocks xmlns:a="http://schemas.openxmlformats.org/drawingml/2006/main" noChangeArrowheads="1"/>
        </cdr:cNvSpPr>
      </cdr:nvSpPr>
      <cdr:spPr bwMode="auto">
        <a:xfrm xmlns:a="http://schemas.openxmlformats.org/drawingml/2006/main">
          <a:off x="5007876" y="2559740"/>
          <a:ext cx="2279935" cy="3988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glow rad="127000">
            <a:schemeClr val="accent4"/>
          </a:glow>
        </a:effectLst>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both Crime and Gun Control</a:t>
          </a:r>
        </a:p>
      </cdr:txBody>
    </cdr:sp>
  </cdr:relSizeAnchor>
  <cdr:relSizeAnchor xmlns:cdr="http://schemas.openxmlformats.org/drawingml/2006/chartDrawing">
    <cdr:from>
      <cdr:x>0.20222</cdr:x>
      <cdr:y>0.34228</cdr:y>
    </cdr:from>
    <cdr:to>
      <cdr:x>0.48218</cdr:x>
      <cdr:y>0.39573</cdr:y>
    </cdr:to>
    <cdr:sp macro="" textlink="">
      <cdr:nvSpPr>
        <cdr:cNvPr id="61"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1646829" y="2554108"/>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Crime and Conservative on Gun Control</a:t>
          </a:r>
        </a:p>
      </cdr:txBody>
    </cdr:sp>
  </cdr:relSizeAnchor>
  <cdr:relSizeAnchor xmlns:cdr="http://schemas.openxmlformats.org/drawingml/2006/chartDrawing">
    <cdr:from>
      <cdr:x>0.61473</cdr:x>
      <cdr:y>0.72664</cdr:y>
    </cdr:from>
    <cdr:to>
      <cdr:x>0.89469</cdr:x>
      <cdr:y>0.78009</cdr:y>
    </cdr:to>
    <cdr:sp macro="" textlink="">
      <cdr:nvSpPr>
        <cdr:cNvPr id="62"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5006269" y="5422283"/>
          <a:ext cx="2279935" cy="3988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Crime and Liberal on Gun Control</a:t>
          </a:r>
        </a:p>
      </cdr:txBody>
    </cdr:sp>
  </cdr:relSizeAnchor>
  <cdr:relSizeAnchor xmlns:cdr="http://schemas.openxmlformats.org/drawingml/2006/chartDrawing">
    <cdr:from>
      <cdr:x>0.20212</cdr:x>
      <cdr:y>0.72625</cdr:y>
    </cdr:from>
    <cdr:to>
      <cdr:x>0.48208</cdr:x>
      <cdr:y>0.7797</cdr:y>
    </cdr:to>
    <cdr:sp macro="" textlink="">
      <cdr:nvSpPr>
        <cdr:cNvPr id="63" name="Text Box 3">
          <a:extLst xmlns:a="http://schemas.openxmlformats.org/drawingml/2006/main">
            <a:ext uri="{FF2B5EF4-FFF2-40B4-BE49-F238E27FC236}">
              <a16:creationId xmlns:a16="http://schemas.microsoft.com/office/drawing/2014/main" id="{4298A667-3D8E-476C-7EEA-572F9ABB8346}"/>
            </a:ext>
          </a:extLst>
        </cdr:cNvPr>
        <cdr:cNvSpPr txBox="1">
          <a:spLocks xmlns:a="http://schemas.openxmlformats.org/drawingml/2006/main" noChangeArrowheads="1"/>
        </cdr:cNvSpPr>
      </cdr:nvSpPr>
      <cdr:spPr bwMode="auto">
        <a:xfrm xmlns:a="http://schemas.openxmlformats.org/drawingml/2006/main">
          <a:off x="1646025" y="5419373"/>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both Crime and Gun Control</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0</xdr:colOff>
      <xdr:row>16</xdr:row>
      <xdr:rowOff>0</xdr:rowOff>
    </xdr:from>
    <xdr:to>
      <xdr:col>11</xdr:col>
      <xdr:colOff>827177</xdr:colOff>
      <xdr:row>56</xdr:row>
      <xdr:rowOff>0</xdr:rowOff>
    </xdr:to>
    <xdr:graphicFrame macro="">
      <xdr:nvGraphicFramePr>
        <xdr:cNvPr id="4" name="Chart 3">
          <a:extLst>
            <a:ext uri="{FF2B5EF4-FFF2-40B4-BE49-F238E27FC236}">
              <a16:creationId xmlns:a16="http://schemas.microsoft.com/office/drawing/2014/main" id="{24D4F8C9-6549-EA45-8219-050C22916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16</xdr:row>
      <xdr:rowOff>0</xdr:rowOff>
    </xdr:from>
    <xdr:to>
      <xdr:col>21</xdr:col>
      <xdr:colOff>725577</xdr:colOff>
      <xdr:row>56</xdr:row>
      <xdr:rowOff>0</xdr:rowOff>
    </xdr:to>
    <xdr:graphicFrame macro="">
      <xdr:nvGraphicFramePr>
        <xdr:cNvPr id="5" name="Chart 4">
          <a:extLst>
            <a:ext uri="{FF2B5EF4-FFF2-40B4-BE49-F238E27FC236}">
              <a16:creationId xmlns:a16="http://schemas.microsoft.com/office/drawing/2014/main" id="{3CF5E735-E7C9-0048-9BEB-0249D37085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1104899</xdr:colOff>
      <xdr:row>40</xdr:row>
      <xdr:rowOff>25402</xdr:rowOff>
    </xdr:from>
    <xdr:to>
      <xdr:col>7</xdr:col>
      <xdr:colOff>1545167</xdr:colOff>
      <xdr:row>41</xdr:row>
      <xdr:rowOff>25402</xdr:rowOff>
    </xdr:to>
    <xdr:sp macro="" textlink="">
      <xdr:nvSpPr>
        <xdr:cNvPr id="15" name="Curved Up Arrow 14">
          <a:extLst>
            <a:ext uri="{FF2B5EF4-FFF2-40B4-BE49-F238E27FC236}">
              <a16:creationId xmlns:a16="http://schemas.microsoft.com/office/drawing/2014/main" id="{99F282D2-374A-625F-CD04-526489587952}"/>
            </a:ext>
          </a:extLst>
        </xdr:cNvPr>
        <xdr:cNvSpPr/>
      </xdr:nvSpPr>
      <xdr:spPr>
        <a:xfrm>
          <a:off x="10032999" y="8153402"/>
          <a:ext cx="440268" cy="203200"/>
        </a:xfrm>
        <a:prstGeom prst="curvedUpArrow">
          <a:avLst/>
        </a:prstGeom>
        <a:solidFill>
          <a:schemeClr val="accent1"/>
        </a:solidFill>
        <a:ln w="12700" cmpd="sng">
          <a:solidFill>
            <a:schemeClr val="accent1">
              <a:alpha val="0"/>
            </a:schemeClr>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15</xdr:col>
      <xdr:colOff>88898</xdr:colOff>
      <xdr:row>42</xdr:row>
      <xdr:rowOff>33867</xdr:rowOff>
    </xdr:from>
    <xdr:to>
      <xdr:col>15</xdr:col>
      <xdr:colOff>723899</xdr:colOff>
      <xdr:row>43</xdr:row>
      <xdr:rowOff>42332</xdr:rowOff>
    </xdr:to>
    <xdr:sp macro="" textlink="">
      <xdr:nvSpPr>
        <xdr:cNvPr id="16" name="Curved Up Arrow 15">
          <a:extLst>
            <a:ext uri="{FF2B5EF4-FFF2-40B4-BE49-F238E27FC236}">
              <a16:creationId xmlns:a16="http://schemas.microsoft.com/office/drawing/2014/main" id="{65B4F953-E6D0-2248-A39C-660E71B2FC56}"/>
            </a:ext>
          </a:extLst>
        </xdr:cNvPr>
        <xdr:cNvSpPr/>
      </xdr:nvSpPr>
      <xdr:spPr>
        <a:xfrm>
          <a:off x="17995898" y="8568267"/>
          <a:ext cx="635001" cy="211665"/>
        </a:xfrm>
        <a:prstGeom prst="curvedUpArrow">
          <a:avLst/>
        </a:prstGeom>
        <a:solidFill>
          <a:srgbClr val="FF0000"/>
        </a:solidFill>
        <a:ln w="12700" cmpd="sng">
          <a:solidFill>
            <a:srgbClr val="FF0000">
              <a:alpha val="0"/>
            </a:srgbClr>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0.54699</cdr:x>
      <cdr:y>0.16187</cdr:y>
    </cdr:from>
    <cdr:to>
      <cdr:x>0.55026</cdr:x>
      <cdr:y>0.88454</cdr:y>
    </cdr:to>
    <cdr:cxnSp macro="">
      <cdr:nvCxnSpPr>
        <cdr:cNvPr id="2" name="Straight Connector 1">
          <a:extLst xmlns:a="http://schemas.openxmlformats.org/drawingml/2006/main">
            <a:ext uri="{FF2B5EF4-FFF2-40B4-BE49-F238E27FC236}">
              <a16:creationId xmlns:a16="http://schemas.microsoft.com/office/drawing/2014/main" id="{6D3B12BD-55E5-8008-CAD7-E46F0F52DFB3}"/>
            </a:ext>
          </a:extLst>
        </cdr:cNvPr>
        <cdr:cNvCxnSpPr/>
      </cdr:nvCxnSpPr>
      <cdr:spPr>
        <a:xfrm xmlns:a="http://schemas.openxmlformats.org/drawingml/2006/main">
          <a:off x="4454537" y="1207921"/>
          <a:ext cx="26630" cy="5392669"/>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0.13441</cdr:x>
      <cdr:y>0.52186</cdr:y>
    </cdr:from>
    <cdr:to>
      <cdr:x>0.94377</cdr:x>
      <cdr:y>0.52531</cdr:y>
    </cdr:to>
    <cdr:cxnSp macro="">
      <cdr:nvCxnSpPr>
        <cdr:cNvPr id="5" name="Straight Connector 4">
          <a:extLst xmlns:a="http://schemas.openxmlformats.org/drawingml/2006/main">
            <a:ext uri="{FF2B5EF4-FFF2-40B4-BE49-F238E27FC236}">
              <a16:creationId xmlns:a16="http://schemas.microsoft.com/office/drawing/2014/main" id="{E460511F-3994-5635-1423-BD378854BC83}"/>
            </a:ext>
          </a:extLst>
        </cdr:cNvPr>
        <cdr:cNvCxnSpPr/>
      </cdr:nvCxnSpPr>
      <cdr:spPr>
        <a:xfrm xmlns:a="http://schemas.openxmlformats.org/drawingml/2006/main">
          <a:off x="1094590" y="3894161"/>
          <a:ext cx="6591256" cy="25745"/>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0.61493</cdr:x>
      <cdr:y>0.34303</cdr:y>
    </cdr:from>
    <cdr:to>
      <cdr:x>0.89489</cdr:x>
      <cdr:y>0.39648</cdr:y>
    </cdr:to>
    <cdr:sp macro="" textlink="">
      <cdr:nvSpPr>
        <cdr:cNvPr id="60" name="Text Box 3">
          <a:extLst xmlns:a="http://schemas.openxmlformats.org/drawingml/2006/main">
            <a:ext uri="{FF2B5EF4-FFF2-40B4-BE49-F238E27FC236}">
              <a16:creationId xmlns:a16="http://schemas.microsoft.com/office/drawing/2014/main" id="{94546CF1-1A94-ED5E-E04D-9457B9C19D59}"/>
            </a:ext>
          </a:extLst>
        </cdr:cNvPr>
        <cdr:cNvSpPr txBox="1">
          <a:spLocks xmlns:a="http://schemas.openxmlformats.org/drawingml/2006/main" noChangeArrowheads="1"/>
        </cdr:cNvSpPr>
      </cdr:nvSpPr>
      <cdr:spPr bwMode="auto">
        <a:xfrm xmlns:a="http://schemas.openxmlformats.org/drawingml/2006/main">
          <a:off x="5007876" y="2559740"/>
          <a:ext cx="2279935" cy="3988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glow rad="127000">
            <a:schemeClr val="accent4"/>
          </a:glow>
        </a:effectLst>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both Crime and Gun Control</a:t>
          </a:r>
        </a:p>
      </cdr:txBody>
    </cdr:sp>
  </cdr:relSizeAnchor>
  <cdr:relSizeAnchor xmlns:cdr="http://schemas.openxmlformats.org/drawingml/2006/chartDrawing">
    <cdr:from>
      <cdr:x>0.20222</cdr:x>
      <cdr:y>0.34228</cdr:y>
    </cdr:from>
    <cdr:to>
      <cdr:x>0.48218</cdr:x>
      <cdr:y>0.39573</cdr:y>
    </cdr:to>
    <cdr:sp macro="" textlink="">
      <cdr:nvSpPr>
        <cdr:cNvPr id="61"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1646829" y="2554108"/>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Crime and Conservative on Gun Control</a:t>
          </a:r>
        </a:p>
      </cdr:txBody>
    </cdr:sp>
  </cdr:relSizeAnchor>
  <cdr:relSizeAnchor xmlns:cdr="http://schemas.openxmlformats.org/drawingml/2006/chartDrawing">
    <cdr:from>
      <cdr:x>0.61473</cdr:x>
      <cdr:y>0.72664</cdr:y>
    </cdr:from>
    <cdr:to>
      <cdr:x>0.89469</cdr:x>
      <cdr:y>0.78009</cdr:y>
    </cdr:to>
    <cdr:sp macro="" textlink="">
      <cdr:nvSpPr>
        <cdr:cNvPr id="62"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5006269" y="5422283"/>
          <a:ext cx="2279935" cy="3988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Crime and Liberal on Gun Control</a:t>
          </a:r>
        </a:p>
      </cdr:txBody>
    </cdr:sp>
  </cdr:relSizeAnchor>
  <cdr:relSizeAnchor xmlns:cdr="http://schemas.openxmlformats.org/drawingml/2006/chartDrawing">
    <cdr:from>
      <cdr:x>0.20212</cdr:x>
      <cdr:y>0.72625</cdr:y>
    </cdr:from>
    <cdr:to>
      <cdr:x>0.48208</cdr:x>
      <cdr:y>0.7797</cdr:y>
    </cdr:to>
    <cdr:sp macro="" textlink="">
      <cdr:nvSpPr>
        <cdr:cNvPr id="63" name="Text Box 3">
          <a:extLst xmlns:a="http://schemas.openxmlformats.org/drawingml/2006/main">
            <a:ext uri="{FF2B5EF4-FFF2-40B4-BE49-F238E27FC236}">
              <a16:creationId xmlns:a16="http://schemas.microsoft.com/office/drawing/2014/main" id="{4298A667-3D8E-476C-7EEA-572F9ABB8346}"/>
            </a:ext>
          </a:extLst>
        </cdr:cNvPr>
        <cdr:cNvSpPr txBox="1">
          <a:spLocks xmlns:a="http://schemas.openxmlformats.org/drawingml/2006/main" noChangeArrowheads="1"/>
        </cdr:cNvSpPr>
      </cdr:nvSpPr>
      <cdr:spPr bwMode="auto">
        <a:xfrm xmlns:a="http://schemas.openxmlformats.org/drawingml/2006/main">
          <a:off x="1646025" y="5419373"/>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both Crime and Gun Control</a:t>
          </a:r>
        </a:p>
      </cdr:txBody>
    </cdr:sp>
  </cdr:relSizeAnchor>
  <cdr:relSizeAnchor xmlns:cdr="http://schemas.openxmlformats.org/drawingml/2006/chartDrawing">
    <cdr:from>
      <cdr:x>0.34521</cdr:x>
      <cdr:y>0.70333</cdr:y>
    </cdr:from>
    <cdr:to>
      <cdr:x>0.38458</cdr:x>
      <cdr:y>0.72742</cdr:y>
    </cdr:to>
    <cdr:cxnSp macro="">
      <cdr:nvCxnSpPr>
        <cdr:cNvPr id="3" name="Straight Arrow Connector 2">
          <a:extLst xmlns:a="http://schemas.openxmlformats.org/drawingml/2006/main">
            <a:ext uri="{FF2B5EF4-FFF2-40B4-BE49-F238E27FC236}">
              <a16:creationId xmlns:a16="http://schemas.microsoft.com/office/drawing/2014/main" id="{3B943498-6E53-7D8E-E432-2CCECF988B4C}"/>
            </a:ext>
          </a:extLst>
        </cdr:cNvPr>
        <cdr:cNvCxnSpPr/>
      </cdr:nvCxnSpPr>
      <cdr:spPr>
        <a:xfrm xmlns:a="http://schemas.openxmlformats.org/drawingml/2006/main" flipV="1">
          <a:off x="2819597" y="5105400"/>
          <a:ext cx="321536" cy="174876"/>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0.34208</cdr:x>
      <cdr:y>0.652</cdr:y>
    </cdr:from>
    <cdr:to>
      <cdr:x>0.40555</cdr:x>
      <cdr:y>0.67767</cdr:y>
    </cdr:to>
    <cdr:cxnSp macro="">
      <cdr:nvCxnSpPr>
        <cdr:cNvPr id="10" name="Straight Arrow Connector 9">
          <a:extLst xmlns:a="http://schemas.openxmlformats.org/drawingml/2006/main">
            <a:ext uri="{FF2B5EF4-FFF2-40B4-BE49-F238E27FC236}">
              <a16:creationId xmlns:a16="http://schemas.microsoft.com/office/drawing/2014/main" id="{30424686-866B-0FFB-C970-558CA89092B3}"/>
            </a:ext>
          </a:extLst>
        </cdr:cNvPr>
        <cdr:cNvCxnSpPr/>
      </cdr:nvCxnSpPr>
      <cdr:spPr>
        <a:xfrm xmlns:a="http://schemas.openxmlformats.org/drawingml/2006/main">
          <a:off x="2794000" y="4732867"/>
          <a:ext cx="518456" cy="186267"/>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0.18244</cdr:x>
      <cdr:y>0.652</cdr:y>
    </cdr:from>
    <cdr:to>
      <cdr:x>0.38354</cdr:x>
      <cdr:y>0.72665</cdr:y>
    </cdr:to>
    <cdr:cxnSp macro="">
      <cdr:nvCxnSpPr>
        <cdr:cNvPr id="13" name="Straight Arrow Connector 12">
          <a:extLst xmlns:a="http://schemas.openxmlformats.org/drawingml/2006/main">
            <a:ext uri="{FF2B5EF4-FFF2-40B4-BE49-F238E27FC236}">
              <a16:creationId xmlns:a16="http://schemas.microsoft.com/office/drawing/2014/main" id="{F0996AA5-0FDC-9752-A18F-3BB9E6E3B68A}"/>
            </a:ext>
          </a:extLst>
        </cdr:cNvPr>
        <cdr:cNvCxnSpPr/>
      </cdr:nvCxnSpPr>
      <cdr:spPr>
        <a:xfrm xmlns:a="http://schemas.openxmlformats.org/drawingml/2006/main" flipV="1">
          <a:off x="1490134" y="4732866"/>
          <a:ext cx="1642532" cy="541866"/>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0.4333</cdr:x>
      <cdr:y>0.59873</cdr:y>
    </cdr:from>
    <cdr:to>
      <cdr:x>0.4561</cdr:x>
      <cdr:y>0.59873</cdr:y>
    </cdr:to>
    <cdr:cxnSp macro="">
      <cdr:nvCxnSpPr>
        <cdr:cNvPr id="55" name="Straight Arrow Connector 54">
          <a:extLst xmlns:a="http://schemas.openxmlformats.org/drawingml/2006/main">
            <a:ext uri="{FF2B5EF4-FFF2-40B4-BE49-F238E27FC236}">
              <a16:creationId xmlns:a16="http://schemas.microsoft.com/office/drawing/2014/main" id="{A59EF59C-4EB6-14BC-6129-E88816E5112E}"/>
            </a:ext>
          </a:extLst>
        </cdr:cNvPr>
        <cdr:cNvCxnSpPr/>
      </cdr:nvCxnSpPr>
      <cdr:spPr>
        <a:xfrm xmlns:a="http://schemas.openxmlformats.org/drawingml/2006/main" flipH="1">
          <a:off x="3533563" y="4866441"/>
          <a:ext cx="185978" cy="0"/>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0.18555</cdr:x>
      <cdr:y>0.73015</cdr:y>
    </cdr:from>
    <cdr:to>
      <cdr:x>0.52244</cdr:x>
      <cdr:y>0.75581</cdr:y>
    </cdr:to>
    <cdr:cxnSp macro="">
      <cdr:nvCxnSpPr>
        <cdr:cNvPr id="57" name="Straight Arrow Connector 56">
          <a:extLst xmlns:a="http://schemas.openxmlformats.org/drawingml/2006/main">
            <a:ext uri="{FF2B5EF4-FFF2-40B4-BE49-F238E27FC236}">
              <a16:creationId xmlns:a16="http://schemas.microsoft.com/office/drawing/2014/main" id="{53E113A6-9F2C-D70A-667E-3B4FB53ACDE9}"/>
            </a:ext>
          </a:extLst>
        </cdr:cNvPr>
        <cdr:cNvCxnSpPr/>
      </cdr:nvCxnSpPr>
      <cdr:spPr>
        <a:xfrm xmlns:a="http://schemas.openxmlformats.org/drawingml/2006/main" flipH="1" flipV="1">
          <a:off x="1515533" y="5300133"/>
          <a:ext cx="2751666" cy="186268"/>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0.29647</cdr:x>
      <cdr:y>0.60418</cdr:y>
    </cdr:from>
    <cdr:to>
      <cdr:x>0.33897</cdr:x>
      <cdr:y>0.72315</cdr:y>
    </cdr:to>
    <cdr:cxnSp macro="">
      <cdr:nvCxnSpPr>
        <cdr:cNvPr id="66" name="Straight Arrow Connector 65">
          <a:extLst xmlns:a="http://schemas.openxmlformats.org/drawingml/2006/main">
            <a:ext uri="{FF2B5EF4-FFF2-40B4-BE49-F238E27FC236}">
              <a16:creationId xmlns:a16="http://schemas.microsoft.com/office/drawing/2014/main" id="{E2DB4084-E258-83B4-337C-3315EBCA58AC}"/>
            </a:ext>
          </a:extLst>
        </cdr:cNvPr>
        <cdr:cNvCxnSpPr/>
      </cdr:nvCxnSpPr>
      <cdr:spPr>
        <a:xfrm xmlns:a="http://schemas.openxmlformats.org/drawingml/2006/main">
          <a:off x="2421466" y="4385733"/>
          <a:ext cx="347134" cy="863600"/>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0.34415</cdr:x>
      <cdr:y>0.64967</cdr:y>
    </cdr:from>
    <cdr:to>
      <cdr:x>0.40531</cdr:x>
      <cdr:y>0.67417</cdr:y>
    </cdr:to>
    <cdr:cxnSp macro="">
      <cdr:nvCxnSpPr>
        <cdr:cNvPr id="73" name="Straight Arrow Connector 72">
          <a:extLst xmlns:a="http://schemas.openxmlformats.org/drawingml/2006/main">
            <a:ext uri="{FF2B5EF4-FFF2-40B4-BE49-F238E27FC236}">
              <a16:creationId xmlns:a16="http://schemas.microsoft.com/office/drawing/2014/main" id="{D5FCB3B1-EC73-AF60-2125-5F99BF2744B7}"/>
            </a:ext>
          </a:extLst>
        </cdr:cNvPr>
        <cdr:cNvCxnSpPr/>
      </cdr:nvCxnSpPr>
      <cdr:spPr>
        <a:xfrm xmlns:a="http://schemas.openxmlformats.org/drawingml/2006/main" flipH="1" flipV="1">
          <a:off x="2810933" y="4715934"/>
          <a:ext cx="499534" cy="177800"/>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0.54699</cdr:x>
      <cdr:y>0.16187</cdr:y>
    </cdr:from>
    <cdr:to>
      <cdr:x>0.55026</cdr:x>
      <cdr:y>0.88454</cdr:y>
    </cdr:to>
    <cdr:cxnSp macro="">
      <cdr:nvCxnSpPr>
        <cdr:cNvPr id="2" name="Straight Connector 1">
          <a:extLst xmlns:a="http://schemas.openxmlformats.org/drawingml/2006/main">
            <a:ext uri="{FF2B5EF4-FFF2-40B4-BE49-F238E27FC236}">
              <a16:creationId xmlns:a16="http://schemas.microsoft.com/office/drawing/2014/main" id="{6D3B12BD-55E5-8008-CAD7-E46F0F52DFB3}"/>
            </a:ext>
          </a:extLst>
        </cdr:cNvPr>
        <cdr:cNvCxnSpPr/>
      </cdr:nvCxnSpPr>
      <cdr:spPr>
        <a:xfrm xmlns:a="http://schemas.openxmlformats.org/drawingml/2006/main">
          <a:off x="4454537" y="1207921"/>
          <a:ext cx="26630" cy="5392669"/>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0.13441</cdr:x>
      <cdr:y>0.52186</cdr:y>
    </cdr:from>
    <cdr:to>
      <cdr:x>0.94377</cdr:x>
      <cdr:y>0.52531</cdr:y>
    </cdr:to>
    <cdr:cxnSp macro="">
      <cdr:nvCxnSpPr>
        <cdr:cNvPr id="5" name="Straight Connector 4">
          <a:extLst xmlns:a="http://schemas.openxmlformats.org/drawingml/2006/main">
            <a:ext uri="{FF2B5EF4-FFF2-40B4-BE49-F238E27FC236}">
              <a16:creationId xmlns:a16="http://schemas.microsoft.com/office/drawing/2014/main" id="{E460511F-3994-5635-1423-BD378854BC83}"/>
            </a:ext>
          </a:extLst>
        </cdr:cNvPr>
        <cdr:cNvCxnSpPr/>
      </cdr:nvCxnSpPr>
      <cdr:spPr>
        <a:xfrm xmlns:a="http://schemas.openxmlformats.org/drawingml/2006/main">
          <a:off x="1094590" y="3894161"/>
          <a:ext cx="6591256" cy="25745"/>
        </a:xfrm>
        <a:prstGeom xmlns:a="http://schemas.openxmlformats.org/drawingml/2006/main" prst="line">
          <a:avLst/>
        </a:prstGeom>
        <a:ln xmlns:a="http://schemas.openxmlformats.org/drawingml/2006/main" w="22225">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0.61493</cdr:x>
      <cdr:y>0.34303</cdr:y>
    </cdr:from>
    <cdr:to>
      <cdr:x>0.89489</cdr:x>
      <cdr:y>0.39648</cdr:y>
    </cdr:to>
    <cdr:sp macro="" textlink="">
      <cdr:nvSpPr>
        <cdr:cNvPr id="60" name="Text Box 3">
          <a:extLst xmlns:a="http://schemas.openxmlformats.org/drawingml/2006/main">
            <a:ext uri="{FF2B5EF4-FFF2-40B4-BE49-F238E27FC236}">
              <a16:creationId xmlns:a16="http://schemas.microsoft.com/office/drawing/2014/main" id="{94546CF1-1A94-ED5E-E04D-9457B9C19D59}"/>
            </a:ext>
          </a:extLst>
        </cdr:cNvPr>
        <cdr:cNvSpPr txBox="1">
          <a:spLocks xmlns:a="http://schemas.openxmlformats.org/drawingml/2006/main" noChangeArrowheads="1"/>
        </cdr:cNvSpPr>
      </cdr:nvSpPr>
      <cdr:spPr bwMode="auto">
        <a:xfrm xmlns:a="http://schemas.openxmlformats.org/drawingml/2006/main">
          <a:off x="5007876" y="2559740"/>
          <a:ext cx="2279935" cy="3988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glow rad="127000">
            <a:schemeClr val="accent4"/>
          </a:glow>
        </a:effectLst>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both Crime and Gun Control</a:t>
          </a:r>
        </a:p>
      </cdr:txBody>
    </cdr:sp>
  </cdr:relSizeAnchor>
  <cdr:relSizeAnchor xmlns:cdr="http://schemas.openxmlformats.org/drawingml/2006/chartDrawing">
    <cdr:from>
      <cdr:x>0.20222</cdr:x>
      <cdr:y>0.34228</cdr:y>
    </cdr:from>
    <cdr:to>
      <cdr:x>0.48218</cdr:x>
      <cdr:y>0.39573</cdr:y>
    </cdr:to>
    <cdr:sp macro="" textlink="">
      <cdr:nvSpPr>
        <cdr:cNvPr id="61"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1646829" y="2554108"/>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Crime and Conservative on Gun Control</a:t>
          </a:r>
        </a:p>
      </cdr:txBody>
    </cdr:sp>
  </cdr:relSizeAnchor>
  <cdr:relSizeAnchor xmlns:cdr="http://schemas.openxmlformats.org/drawingml/2006/chartDrawing">
    <cdr:from>
      <cdr:x>0.61473</cdr:x>
      <cdr:y>0.72664</cdr:y>
    </cdr:from>
    <cdr:to>
      <cdr:x>0.89469</cdr:x>
      <cdr:y>0.78009</cdr:y>
    </cdr:to>
    <cdr:sp macro="" textlink="">
      <cdr:nvSpPr>
        <cdr:cNvPr id="62" name="Text Box 3">
          <a:extLst xmlns:a="http://schemas.openxmlformats.org/drawingml/2006/main">
            <a:ext uri="{FF2B5EF4-FFF2-40B4-BE49-F238E27FC236}">
              <a16:creationId xmlns:a16="http://schemas.microsoft.com/office/drawing/2014/main" id="{38C08851-E49C-C292-79F4-3219561B3DD6}"/>
            </a:ext>
          </a:extLst>
        </cdr:cNvPr>
        <cdr:cNvSpPr txBox="1">
          <a:spLocks xmlns:a="http://schemas.openxmlformats.org/drawingml/2006/main" noChangeArrowheads="1"/>
        </cdr:cNvSpPr>
      </cdr:nvSpPr>
      <cdr:spPr bwMode="auto">
        <a:xfrm xmlns:a="http://schemas.openxmlformats.org/drawingml/2006/main">
          <a:off x="5006269" y="5422283"/>
          <a:ext cx="2279935" cy="3988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a14="http://schemas.microsoft.com/office/drawing/2010/main" xmlns=""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Conservative on Crime and Liberal on Gun Control</a:t>
          </a:r>
        </a:p>
      </cdr:txBody>
    </cdr:sp>
  </cdr:relSizeAnchor>
  <cdr:relSizeAnchor xmlns:cdr="http://schemas.openxmlformats.org/drawingml/2006/chartDrawing">
    <cdr:from>
      <cdr:x>0.20212</cdr:x>
      <cdr:y>0.72625</cdr:y>
    </cdr:from>
    <cdr:to>
      <cdr:x>0.48208</cdr:x>
      <cdr:y>0.7797</cdr:y>
    </cdr:to>
    <cdr:sp macro="" textlink="">
      <cdr:nvSpPr>
        <cdr:cNvPr id="63" name="Text Box 3">
          <a:extLst xmlns:a="http://schemas.openxmlformats.org/drawingml/2006/main">
            <a:ext uri="{FF2B5EF4-FFF2-40B4-BE49-F238E27FC236}">
              <a16:creationId xmlns:a16="http://schemas.microsoft.com/office/drawing/2014/main" id="{4298A667-3D8E-476C-7EEA-572F9ABB8346}"/>
            </a:ext>
          </a:extLst>
        </cdr:cNvPr>
        <cdr:cNvSpPr txBox="1">
          <a:spLocks xmlns:a="http://schemas.openxmlformats.org/drawingml/2006/main" noChangeArrowheads="1"/>
        </cdr:cNvSpPr>
      </cdr:nvSpPr>
      <cdr:spPr bwMode="auto">
        <a:xfrm xmlns:a="http://schemas.openxmlformats.org/drawingml/2006/main">
          <a:off x="1646025" y="5419373"/>
          <a:ext cx="2279935" cy="3988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200" b="1" i="0" u="none" strike="noStrike" baseline="0">
              <a:solidFill>
                <a:schemeClr val="accent1"/>
              </a:solidFill>
              <a:latin typeface="+mn-lt"/>
              <a:ea typeface="Times"/>
              <a:cs typeface="Times"/>
            </a:rPr>
            <a:t>Liberal on both Crime and Gun Control</a:t>
          </a:r>
        </a:p>
      </cdr:txBody>
    </cdr:sp>
  </cdr:relSizeAnchor>
  <cdr:relSizeAnchor xmlns:cdr="http://schemas.openxmlformats.org/drawingml/2006/chartDrawing">
    <cdr:from>
      <cdr:x>0.38855</cdr:x>
      <cdr:y>0.59835</cdr:y>
    </cdr:from>
    <cdr:to>
      <cdr:x>0.6603</cdr:x>
      <cdr:y>0.64909</cdr:y>
    </cdr:to>
    <cdr:cxnSp macro="">
      <cdr:nvCxnSpPr>
        <cdr:cNvPr id="3" name="Straight Arrow Connector 2">
          <a:extLst xmlns:a="http://schemas.openxmlformats.org/drawingml/2006/main">
            <a:ext uri="{FF2B5EF4-FFF2-40B4-BE49-F238E27FC236}">
              <a16:creationId xmlns:a16="http://schemas.microsoft.com/office/drawing/2014/main" id="{1941F1A1-9772-E000-0EA9-0DC078006D54}"/>
            </a:ext>
          </a:extLst>
        </cdr:cNvPr>
        <cdr:cNvCxnSpPr/>
      </cdr:nvCxnSpPr>
      <cdr:spPr>
        <a:xfrm xmlns:a="http://schemas.openxmlformats.org/drawingml/2006/main" flipH="1" flipV="1">
          <a:off x="3168662" y="4343400"/>
          <a:ext cx="2216138" cy="368300"/>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0.43712</cdr:x>
      <cdr:y>0.5272</cdr:y>
    </cdr:from>
    <cdr:to>
      <cdr:x>0.54666</cdr:x>
      <cdr:y>0.64967</cdr:y>
    </cdr:to>
    <cdr:cxnSp macro="">
      <cdr:nvCxnSpPr>
        <cdr:cNvPr id="7" name="Straight Arrow Connector 6">
          <a:extLst xmlns:a="http://schemas.openxmlformats.org/drawingml/2006/main">
            <a:ext uri="{FF2B5EF4-FFF2-40B4-BE49-F238E27FC236}">
              <a16:creationId xmlns:a16="http://schemas.microsoft.com/office/drawing/2014/main" id="{2CC9004D-C623-E274-512A-AD42833ADA9B}"/>
            </a:ext>
          </a:extLst>
        </cdr:cNvPr>
        <cdr:cNvCxnSpPr/>
      </cdr:nvCxnSpPr>
      <cdr:spPr>
        <a:xfrm xmlns:a="http://schemas.openxmlformats.org/drawingml/2006/main" flipH="1">
          <a:off x="3581400" y="3826934"/>
          <a:ext cx="897466" cy="888999"/>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0.36788</cdr:x>
      <cdr:y>0.62518</cdr:y>
    </cdr:from>
    <cdr:to>
      <cdr:x>0.45159</cdr:x>
      <cdr:y>0.62518</cdr:y>
    </cdr:to>
    <cdr:cxnSp macro="">
      <cdr:nvCxnSpPr>
        <cdr:cNvPr id="10" name="Straight Arrow Connector 9">
          <a:extLst xmlns:a="http://schemas.openxmlformats.org/drawingml/2006/main">
            <a:ext uri="{FF2B5EF4-FFF2-40B4-BE49-F238E27FC236}">
              <a16:creationId xmlns:a16="http://schemas.microsoft.com/office/drawing/2014/main" id="{53FB200A-F377-60E2-52EB-6523FE4B898A}"/>
            </a:ext>
          </a:extLst>
        </cdr:cNvPr>
        <cdr:cNvCxnSpPr/>
      </cdr:nvCxnSpPr>
      <cdr:spPr>
        <a:xfrm xmlns:a="http://schemas.openxmlformats.org/drawingml/2006/main">
          <a:off x="3014132" y="4538133"/>
          <a:ext cx="685801" cy="0"/>
        </a:xfrm>
        <a:prstGeom xmlns:a="http://schemas.openxmlformats.org/drawingml/2006/main" prst="straightConnector1">
          <a:avLst/>
        </a:prstGeom>
        <a:ln xmlns:a="http://schemas.openxmlformats.org/drawingml/2006/main" w="31750">
          <a:solidFill>
            <a:srgbClr val="FF0000"/>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0.30175</cdr:x>
      <cdr:y>0.60068</cdr:y>
    </cdr:from>
    <cdr:to>
      <cdr:x>0.38338</cdr:x>
      <cdr:y>0.60068</cdr:y>
    </cdr:to>
    <cdr:cxnSp macro="">
      <cdr:nvCxnSpPr>
        <cdr:cNvPr id="17" name="Straight Arrow Connector 16">
          <a:extLst xmlns:a="http://schemas.openxmlformats.org/drawingml/2006/main">
            <a:ext uri="{FF2B5EF4-FFF2-40B4-BE49-F238E27FC236}">
              <a16:creationId xmlns:a16="http://schemas.microsoft.com/office/drawing/2014/main" id="{71AE59A6-0933-3FDF-0AF2-693C595C6278}"/>
            </a:ext>
          </a:extLst>
        </cdr:cNvPr>
        <cdr:cNvCxnSpPr/>
      </cdr:nvCxnSpPr>
      <cdr:spPr>
        <a:xfrm xmlns:a="http://schemas.openxmlformats.org/drawingml/2006/main" flipH="1">
          <a:off x="2472267" y="4360333"/>
          <a:ext cx="668868" cy="0"/>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0.33895</cdr:x>
      <cdr:y>0.65084</cdr:y>
    </cdr:from>
    <cdr:to>
      <cdr:x>0.38442</cdr:x>
      <cdr:y>0.65084</cdr:y>
    </cdr:to>
    <cdr:cxnSp macro="">
      <cdr:nvCxnSpPr>
        <cdr:cNvPr id="21" name="Straight Arrow Connector 20">
          <a:extLst xmlns:a="http://schemas.openxmlformats.org/drawingml/2006/main">
            <a:ext uri="{FF2B5EF4-FFF2-40B4-BE49-F238E27FC236}">
              <a16:creationId xmlns:a16="http://schemas.microsoft.com/office/drawing/2014/main" id="{F6E8E27B-73A2-6F68-950E-0D19E4E9D07E}"/>
            </a:ext>
          </a:extLst>
        </cdr:cNvPr>
        <cdr:cNvCxnSpPr/>
      </cdr:nvCxnSpPr>
      <cdr:spPr>
        <a:xfrm xmlns:a="http://schemas.openxmlformats.org/drawingml/2006/main" flipH="1">
          <a:off x="2777067" y="4724399"/>
          <a:ext cx="372535" cy="0"/>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0.30175</cdr:x>
      <cdr:y>0.6555</cdr:y>
    </cdr:from>
    <cdr:to>
      <cdr:x>0.43092</cdr:x>
      <cdr:y>0.77681</cdr:y>
    </cdr:to>
    <cdr:cxnSp macro="">
      <cdr:nvCxnSpPr>
        <cdr:cNvPr id="25" name="Straight Arrow Connector 24">
          <a:extLst xmlns:a="http://schemas.openxmlformats.org/drawingml/2006/main">
            <a:ext uri="{FF2B5EF4-FFF2-40B4-BE49-F238E27FC236}">
              <a16:creationId xmlns:a16="http://schemas.microsoft.com/office/drawing/2014/main" id="{9D1D5572-3F5B-60FA-37FF-87B531F67C6E}"/>
            </a:ext>
          </a:extLst>
        </cdr:cNvPr>
        <cdr:cNvCxnSpPr/>
      </cdr:nvCxnSpPr>
      <cdr:spPr>
        <a:xfrm xmlns:a="http://schemas.openxmlformats.org/drawingml/2006/main" flipH="1">
          <a:off x="2472266" y="4758266"/>
          <a:ext cx="1058333" cy="880534"/>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0.45985</cdr:x>
      <cdr:y>0.50154</cdr:y>
    </cdr:from>
    <cdr:to>
      <cdr:x>0.54562</cdr:x>
      <cdr:y>0.62401</cdr:y>
    </cdr:to>
    <cdr:cxnSp macro="">
      <cdr:nvCxnSpPr>
        <cdr:cNvPr id="27" name="Straight Arrow Connector 26">
          <a:extLst xmlns:a="http://schemas.openxmlformats.org/drawingml/2006/main">
            <a:ext uri="{FF2B5EF4-FFF2-40B4-BE49-F238E27FC236}">
              <a16:creationId xmlns:a16="http://schemas.microsoft.com/office/drawing/2014/main" id="{FB697246-BF6C-C29C-953B-809902BC40D0}"/>
            </a:ext>
          </a:extLst>
        </cdr:cNvPr>
        <cdr:cNvCxnSpPr/>
      </cdr:nvCxnSpPr>
      <cdr:spPr>
        <a:xfrm xmlns:a="http://schemas.openxmlformats.org/drawingml/2006/main" flipV="1">
          <a:off x="3767666" y="3640667"/>
          <a:ext cx="702734" cy="888999"/>
        </a:xfrm>
        <a:prstGeom xmlns:a="http://schemas.openxmlformats.org/drawingml/2006/main" prst="straightConnector1">
          <a:avLst/>
        </a:prstGeom>
        <a:ln xmlns:a="http://schemas.openxmlformats.org/drawingml/2006/main" w="31750">
          <a:solidFill>
            <a:schemeClr val="accent1"/>
          </a:solidFill>
          <a:tailEnd type="triangl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29</xdr:col>
      <xdr:colOff>698500</xdr:colOff>
      <xdr:row>24</xdr:row>
      <xdr:rowOff>114300</xdr:rowOff>
    </xdr:from>
    <xdr:to>
      <xdr:col>29</xdr:col>
      <xdr:colOff>698557</xdr:colOff>
      <xdr:row>38</xdr:row>
      <xdr:rowOff>12700</xdr:rowOff>
    </xdr:to>
    <xdr:cxnSp macro="">
      <xdr:nvCxnSpPr>
        <xdr:cNvPr id="4" name="Straight Connector 3">
          <a:extLst>
            <a:ext uri="{FF2B5EF4-FFF2-40B4-BE49-F238E27FC236}">
              <a16:creationId xmlns:a16="http://schemas.microsoft.com/office/drawing/2014/main" id="{02D22640-7B0F-9C49-BD8B-702E0F02B5C8}"/>
            </a:ext>
          </a:extLst>
        </xdr:cNvPr>
        <xdr:cNvCxnSpPr/>
      </xdr:nvCxnSpPr>
      <xdr:spPr>
        <a:xfrm flipH="1">
          <a:off x="25781000" y="5600700"/>
          <a:ext cx="57" cy="2743200"/>
        </a:xfrm>
        <a:prstGeom prst="line">
          <a:avLst/>
        </a:prstGeom>
        <a:ln w="381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20</xdr:row>
      <xdr:rowOff>0</xdr:rowOff>
    </xdr:from>
    <xdr:to>
      <xdr:col>15</xdr:col>
      <xdr:colOff>596901</xdr:colOff>
      <xdr:row>39</xdr:row>
      <xdr:rowOff>12700</xdr:rowOff>
    </xdr:to>
    <xdr:graphicFrame macro="">
      <xdr:nvGraphicFramePr>
        <xdr:cNvPr id="14" name="Chart 13">
          <a:extLst>
            <a:ext uri="{FF2B5EF4-FFF2-40B4-BE49-F238E27FC236}">
              <a16:creationId xmlns:a16="http://schemas.microsoft.com/office/drawing/2014/main" id="{7D4B1DF6-B105-E84E-AB60-5EB9F3DAF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20</xdr:row>
      <xdr:rowOff>0</xdr:rowOff>
    </xdr:from>
    <xdr:to>
      <xdr:col>30</xdr:col>
      <xdr:colOff>533400</xdr:colOff>
      <xdr:row>39</xdr:row>
      <xdr:rowOff>0</xdr:rowOff>
    </xdr:to>
    <xdr:graphicFrame macro="">
      <xdr:nvGraphicFramePr>
        <xdr:cNvPr id="15" name="Chart 14">
          <a:extLst>
            <a:ext uri="{FF2B5EF4-FFF2-40B4-BE49-F238E27FC236}">
              <a16:creationId xmlns:a16="http://schemas.microsoft.com/office/drawing/2014/main" id="{4B9A4902-ED03-8649-9561-29FB695E7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0.5385</cdr:x>
      <cdr:y>0.47266</cdr:y>
    </cdr:from>
    <cdr:to>
      <cdr:x>0.59442</cdr:x>
      <cdr:y>0.55422</cdr:y>
    </cdr:to>
    <cdr:sp macro="" textlink="">
      <cdr:nvSpPr>
        <cdr:cNvPr id="6" name="Text Box 3">
          <a:extLst xmlns:a="http://schemas.openxmlformats.org/drawingml/2006/main">
            <a:ext uri="{FF2B5EF4-FFF2-40B4-BE49-F238E27FC236}">
              <a16:creationId xmlns:a16="http://schemas.microsoft.com/office/drawing/2014/main" id="{21C14C1C-3769-8E19-9C65-A23547F7584D}"/>
            </a:ext>
          </a:extLst>
        </cdr:cNvPr>
        <cdr:cNvSpPr txBox="1">
          <a:spLocks xmlns:a="http://schemas.openxmlformats.org/drawingml/2006/main" noChangeArrowheads="1"/>
        </cdr:cNvSpPr>
      </cdr:nvSpPr>
      <cdr:spPr bwMode="auto">
        <a:xfrm xmlns:a="http://schemas.openxmlformats.org/drawingml/2006/main">
          <a:off x="7878499" y="1830845"/>
          <a:ext cx="818132" cy="3159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600" b="1" i="0" u="none" strike="noStrike" baseline="0">
              <a:solidFill>
                <a:srgbClr val="000000"/>
              </a:solidFill>
              <a:latin typeface="+mn-lt"/>
              <a:ea typeface="Times"/>
              <a:cs typeface="Times"/>
            </a:rPr>
            <a:t>Midpoint</a:t>
          </a:r>
        </a:p>
      </cdr:txBody>
    </cdr:sp>
  </cdr:relSizeAnchor>
  <cdr:relSizeAnchor xmlns:cdr="http://schemas.openxmlformats.org/drawingml/2006/chartDrawing">
    <cdr:from>
      <cdr:x>0.50542</cdr:x>
      <cdr:y>0.53443</cdr:y>
    </cdr:from>
    <cdr:to>
      <cdr:x>0.53377</cdr:x>
      <cdr:y>0.60792</cdr:y>
    </cdr:to>
    <cdr:cxnSp macro="">
      <cdr:nvCxnSpPr>
        <cdr:cNvPr id="7" name="Straight Arrow Connector 6">
          <a:extLst xmlns:a="http://schemas.openxmlformats.org/drawingml/2006/main">
            <a:ext uri="{FF2B5EF4-FFF2-40B4-BE49-F238E27FC236}">
              <a16:creationId xmlns:a16="http://schemas.microsoft.com/office/drawing/2014/main" id="{8205DD60-10E8-C6EA-88A1-86BE3E782D62}"/>
            </a:ext>
          </a:extLst>
        </cdr:cNvPr>
        <cdr:cNvCxnSpPr/>
      </cdr:nvCxnSpPr>
      <cdr:spPr bwMode="auto">
        <a:xfrm xmlns:a="http://schemas.openxmlformats.org/drawingml/2006/main" flipH="1">
          <a:off x="7696200" y="2070100"/>
          <a:ext cx="431800" cy="284675"/>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xmlns:a="http://schemas.openxmlformats.org/drawingml/2006/main"/>
        <a:extLst xmlns:a="http://schemas.openxmlformats.org/drawingml/2006/main">
          <a:ext uri="{AF507438-7753-43e0-B8FC-AC1667EBCBE1}">
            <a14:hiddenEffects xmlns:lc="http://schemas.openxmlformats.org/drawingml/2006/lockedCanva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0.49708</cdr:x>
      <cdr:y>0.28608</cdr:y>
    </cdr:from>
    <cdr:to>
      <cdr:x>0.49708</cdr:x>
      <cdr:y>0.96227</cdr:y>
    </cdr:to>
    <cdr:cxnSp macro="">
      <cdr:nvCxnSpPr>
        <cdr:cNvPr id="4" name="Straight Connector 3">
          <a:extLst xmlns:a="http://schemas.openxmlformats.org/drawingml/2006/main">
            <a:ext uri="{FF2B5EF4-FFF2-40B4-BE49-F238E27FC236}">
              <a16:creationId xmlns:a16="http://schemas.microsoft.com/office/drawing/2014/main" id="{6ED0CC51-4BEF-C25E-D130-95CF39768889}"/>
            </a:ext>
          </a:extLst>
        </cdr:cNvPr>
        <cdr:cNvCxnSpPr/>
      </cdr:nvCxnSpPr>
      <cdr:spPr>
        <a:xfrm xmlns:a="http://schemas.openxmlformats.org/drawingml/2006/main" flipH="1">
          <a:off x="7569200" y="1117609"/>
          <a:ext cx="57" cy="2641591"/>
        </a:xfrm>
        <a:prstGeom xmlns:a="http://schemas.openxmlformats.org/drawingml/2006/main" prst="line">
          <a:avLst/>
        </a:prstGeom>
        <a:ln xmlns:a="http://schemas.openxmlformats.org/drawingml/2006/main" w="3810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0.06765</cdr:x>
      <cdr:y>0.4164</cdr:y>
    </cdr:from>
    <cdr:to>
      <cdr:x>0.30208</cdr:x>
      <cdr:y>0.77049</cdr:y>
    </cdr:to>
    <cdr:cxnSp macro="">
      <cdr:nvCxnSpPr>
        <cdr:cNvPr id="8" name="Straight Arrow Connector 7">
          <a:extLst xmlns:a="http://schemas.openxmlformats.org/drawingml/2006/main">
            <a:ext uri="{FF2B5EF4-FFF2-40B4-BE49-F238E27FC236}">
              <a16:creationId xmlns:a16="http://schemas.microsoft.com/office/drawing/2014/main" id="{FC351CC3-B610-6900-94E1-4B222169BAAE}"/>
            </a:ext>
          </a:extLst>
        </cdr:cNvPr>
        <cdr:cNvCxnSpPr/>
      </cdr:nvCxnSpPr>
      <cdr:spPr>
        <a:xfrm xmlns:a="http://schemas.openxmlformats.org/drawingml/2006/main">
          <a:off x="989808" y="1612914"/>
          <a:ext cx="3429791" cy="137158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0.39036</cdr:x>
      <cdr:y>0.41639</cdr:y>
    </cdr:from>
    <cdr:to>
      <cdr:x>0.49306</cdr:x>
      <cdr:y>0.76721</cdr:y>
    </cdr:to>
    <cdr:cxnSp macro="">
      <cdr:nvCxnSpPr>
        <cdr:cNvPr id="10" name="Straight Arrow Connector 9">
          <a:extLst xmlns:a="http://schemas.openxmlformats.org/drawingml/2006/main">
            <a:ext uri="{FF2B5EF4-FFF2-40B4-BE49-F238E27FC236}">
              <a16:creationId xmlns:a16="http://schemas.microsoft.com/office/drawing/2014/main" id="{D0243344-1F18-5CEA-3805-13F282FAF15D}"/>
            </a:ext>
          </a:extLst>
        </cdr:cNvPr>
        <cdr:cNvCxnSpPr/>
      </cdr:nvCxnSpPr>
      <cdr:spPr>
        <a:xfrm xmlns:a="http://schemas.openxmlformats.org/drawingml/2006/main">
          <a:off x="5711094" y="1612904"/>
          <a:ext cx="1502505" cy="135889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0.25438</cdr:x>
      <cdr:y>0.4164</cdr:y>
    </cdr:from>
    <cdr:to>
      <cdr:x>0.30556</cdr:x>
      <cdr:y>0.77049</cdr:y>
    </cdr:to>
    <cdr:cxnSp macro="">
      <cdr:nvCxnSpPr>
        <cdr:cNvPr id="12" name="Straight Arrow Connector 11">
          <a:extLst xmlns:a="http://schemas.openxmlformats.org/drawingml/2006/main">
            <a:ext uri="{FF2B5EF4-FFF2-40B4-BE49-F238E27FC236}">
              <a16:creationId xmlns:a16="http://schemas.microsoft.com/office/drawing/2014/main" id="{3BBDD34A-D2C5-3636-6884-CFC727C99017}"/>
            </a:ext>
          </a:extLst>
        </cdr:cNvPr>
        <cdr:cNvCxnSpPr/>
      </cdr:nvCxnSpPr>
      <cdr:spPr>
        <a:xfrm xmlns:a="http://schemas.openxmlformats.org/drawingml/2006/main">
          <a:off x="3721681" y="1612914"/>
          <a:ext cx="748718" cy="137158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0.25525</cdr:x>
      <cdr:y>0.41639</cdr:y>
    </cdr:from>
    <cdr:to>
      <cdr:x>0.33247</cdr:x>
      <cdr:y>0.76393</cdr:y>
    </cdr:to>
    <cdr:cxnSp macro="">
      <cdr:nvCxnSpPr>
        <cdr:cNvPr id="14" name="Straight Arrow Connector 13">
          <a:extLst xmlns:a="http://schemas.openxmlformats.org/drawingml/2006/main">
            <a:ext uri="{FF2B5EF4-FFF2-40B4-BE49-F238E27FC236}">
              <a16:creationId xmlns:a16="http://schemas.microsoft.com/office/drawing/2014/main" id="{1DB84892-4C32-185B-E474-B091DBF09B44}"/>
            </a:ext>
          </a:extLst>
        </cdr:cNvPr>
        <cdr:cNvCxnSpPr/>
      </cdr:nvCxnSpPr>
      <cdr:spPr>
        <a:xfrm xmlns:a="http://schemas.openxmlformats.org/drawingml/2006/main">
          <a:off x="3734381" y="1612870"/>
          <a:ext cx="1129718" cy="1346230"/>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0.25347</cdr:x>
      <cdr:y>0.4164</cdr:y>
    </cdr:from>
    <cdr:to>
      <cdr:x>0.28193</cdr:x>
      <cdr:y>0.76393</cdr:y>
    </cdr:to>
    <cdr:cxnSp macro="">
      <cdr:nvCxnSpPr>
        <cdr:cNvPr id="23" name="Straight Arrow Connector 22">
          <a:extLst xmlns:a="http://schemas.openxmlformats.org/drawingml/2006/main">
            <a:ext uri="{FF2B5EF4-FFF2-40B4-BE49-F238E27FC236}">
              <a16:creationId xmlns:a16="http://schemas.microsoft.com/office/drawing/2014/main" id="{4F466610-903D-F993-3582-4DB9AE6D91EC}"/>
            </a:ext>
          </a:extLst>
        </cdr:cNvPr>
        <cdr:cNvCxnSpPr/>
      </cdr:nvCxnSpPr>
      <cdr:spPr>
        <a:xfrm xmlns:a="http://schemas.openxmlformats.org/drawingml/2006/main" flipH="1">
          <a:off x="3708399" y="1612909"/>
          <a:ext cx="416321" cy="1346191"/>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0.20139</cdr:x>
      <cdr:y>0.41967</cdr:y>
    </cdr:from>
    <cdr:to>
      <cdr:x>0.30859</cdr:x>
      <cdr:y>0.76721</cdr:y>
    </cdr:to>
    <cdr:cxnSp macro="">
      <cdr:nvCxnSpPr>
        <cdr:cNvPr id="26" name="Straight Arrow Connector 25">
          <a:extLst xmlns:a="http://schemas.openxmlformats.org/drawingml/2006/main">
            <a:ext uri="{FF2B5EF4-FFF2-40B4-BE49-F238E27FC236}">
              <a16:creationId xmlns:a16="http://schemas.microsoft.com/office/drawing/2014/main" id="{CC92CC63-0A3F-4FCD-C4DF-137550D56C90}"/>
            </a:ext>
          </a:extLst>
        </cdr:cNvPr>
        <cdr:cNvCxnSpPr/>
      </cdr:nvCxnSpPr>
      <cdr:spPr>
        <a:xfrm xmlns:a="http://schemas.openxmlformats.org/drawingml/2006/main" flipH="1">
          <a:off x="2946399" y="1625604"/>
          <a:ext cx="1568396" cy="134619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0.25608</cdr:x>
      <cdr:y>0.41639</cdr:y>
    </cdr:from>
    <cdr:to>
      <cdr:x>0.30939</cdr:x>
      <cdr:y>0.76721</cdr:y>
    </cdr:to>
    <cdr:cxnSp macro="">
      <cdr:nvCxnSpPr>
        <cdr:cNvPr id="28" name="Straight Arrow Connector 27">
          <a:extLst xmlns:a="http://schemas.openxmlformats.org/drawingml/2006/main">
            <a:ext uri="{FF2B5EF4-FFF2-40B4-BE49-F238E27FC236}">
              <a16:creationId xmlns:a16="http://schemas.microsoft.com/office/drawing/2014/main" id="{57ADAA1D-D9F9-9303-6E66-C10236E1654B}"/>
            </a:ext>
          </a:extLst>
        </cdr:cNvPr>
        <cdr:cNvCxnSpPr/>
      </cdr:nvCxnSpPr>
      <cdr:spPr>
        <a:xfrm xmlns:a="http://schemas.openxmlformats.org/drawingml/2006/main" flipH="1">
          <a:off x="3746499" y="1612894"/>
          <a:ext cx="780029" cy="135890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0.20747</cdr:x>
      <cdr:y>0.41639</cdr:y>
    </cdr:from>
    <cdr:to>
      <cdr:x>0.36198</cdr:x>
      <cdr:y>0.77049</cdr:y>
    </cdr:to>
    <cdr:cxnSp macro="">
      <cdr:nvCxnSpPr>
        <cdr:cNvPr id="32" name="Straight Arrow Connector 31">
          <a:extLst xmlns:a="http://schemas.openxmlformats.org/drawingml/2006/main">
            <a:ext uri="{FF2B5EF4-FFF2-40B4-BE49-F238E27FC236}">
              <a16:creationId xmlns:a16="http://schemas.microsoft.com/office/drawing/2014/main" id="{8D6B4265-B17C-A0E0-3054-784E5F9FEF70}"/>
            </a:ext>
          </a:extLst>
        </cdr:cNvPr>
        <cdr:cNvCxnSpPr/>
      </cdr:nvCxnSpPr>
      <cdr:spPr>
        <a:xfrm xmlns:a="http://schemas.openxmlformats.org/drawingml/2006/main" flipH="1">
          <a:off x="3035299" y="1612900"/>
          <a:ext cx="2260600" cy="1371600"/>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0.36193</cdr:x>
      <cdr:y>0.40984</cdr:y>
    </cdr:from>
    <cdr:to>
      <cdr:x>0.41493</cdr:x>
      <cdr:y>0.76393</cdr:y>
    </cdr:to>
    <cdr:cxnSp macro="">
      <cdr:nvCxnSpPr>
        <cdr:cNvPr id="34" name="Straight Arrow Connector 33">
          <a:extLst xmlns:a="http://schemas.openxmlformats.org/drawingml/2006/main">
            <a:ext uri="{FF2B5EF4-FFF2-40B4-BE49-F238E27FC236}">
              <a16:creationId xmlns:a16="http://schemas.microsoft.com/office/drawing/2014/main" id="{037AFADB-346E-79D0-D47A-F2210330A175}"/>
            </a:ext>
          </a:extLst>
        </cdr:cNvPr>
        <cdr:cNvCxnSpPr/>
      </cdr:nvCxnSpPr>
      <cdr:spPr>
        <a:xfrm xmlns:a="http://schemas.openxmlformats.org/drawingml/2006/main">
          <a:off x="5295209" y="1587514"/>
          <a:ext cx="775390" cy="1371586"/>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c:userShapes xmlns:c="http://schemas.openxmlformats.org/drawingml/2006/chart">
  <cdr:relSizeAnchor xmlns:cdr="http://schemas.openxmlformats.org/drawingml/2006/chartDrawing">
    <cdr:from>
      <cdr:x>0.53437</cdr:x>
      <cdr:y>0.43421</cdr:y>
    </cdr:from>
    <cdr:to>
      <cdr:x>0.59462</cdr:x>
      <cdr:y>0.50616</cdr:y>
    </cdr:to>
    <cdr:sp macro="" textlink="">
      <cdr:nvSpPr>
        <cdr:cNvPr id="4" name="Text Box 3">
          <a:extLst xmlns:a="http://schemas.openxmlformats.org/drawingml/2006/main">
            <a:ext uri="{FF2B5EF4-FFF2-40B4-BE49-F238E27FC236}">
              <a16:creationId xmlns:a16="http://schemas.microsoft.com/office/drawing/2014/main" id="{21C14C1C-3769-8E19-9C65-A23547F7584D}"/>
            </a:ext>
          </a:extLst>
        </cdr:cNvPr>
        <cdr:cNvSpPr txBox="1">
          <a:spLocks xmlns:a="http://schemas.openxmlformats.org/drawingml/2006/main" noChangeArrowheads="1"/>
        </cdr:cNvSpPr>
      </cdr:nvSpPr>
      <cdr:spPr bwMode="auto">
        <a:xfrm xmlns:a="http://schemas.openxmlformats.org/drawingml/2006/main">
          <a:off x="7818108" y="1676400"/>
          <a:ext cx="881392" cy="2777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lc="http://schemas.openxmlformats.org/drawingml/2006/lockedCanvas"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lc="http://schemas.openxmlformats.org/drawingml/2006/lockedCanvas" xmlns=""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600" b="1" i="0" u="none" strike="noStrike" baseline="0">
              <a:solidFill>
                <a:srgbClr val="000000"/>
              </a:solidFill>
              <a:latin typeface="+mn-lt"/>
              <a:ea typeface="Times"/>
              <a:cs typeface="Times"/>
            </a:rPr>
            <a:t>Midpoint</a:t>
          </a:r>
        </a:p>
      </cdr:txBody>
    </cdr:sp>
  </cdr:relSizeAnchor>
  <cdr:relSizeAnchor xmlns:cdr="http://schemas.openxmlformats.org/drawingml/2006/chartDrawing">
    <cdr:from>
      <cdr:x>0.50521</cdr:x>
      <cdr:y>0.5</cdr:y>
    </cdr:from>
    <cdr:to>
      <cdr:x>0.53299</cdr:x>
      <cdr:y>0.58224</cdr:y>
    </cdr:to>
    <cdr:cxnSp macro="">
      <cdr:nvCxnSpPr>
        <cdr:cNvPr id="5" name="Straight Arrow Connector 4">
          <a:extLst xmlns:a="http://schemas.openxmlformats.org/drawingml/2006/main">
            <a:ext uri="{FF2B5EF4-FFF2-40B4-BE49-F238E27FC236}">
              <a16:creationId xmlns:a16="http://schemas.microsoft.com/office/drawing/2014/main" id="{8205DD60-10E8-C6EA-88A1-86BE3E782D62}"/>
            </a:ext>
          </a:extLst>
        </cdr:cNvPr>
        <cdr:cNvCxnSpPr/>
      </cdr:nvCxnSpPr>
      <cdr:spPr bwMode="auto">
        <a:xfrm xmlns:a="http://schemas.openxmlformats.org/drawingml/2006/main" flipH="1">
          <a:off x="7391400" y="1930400"/>
          <a:ext cx="406400" cy="317500"/>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xmlns:a="http://schemas.openxmlformats.org/drawingml/2006/main"/>
        <a:extLst xmlns:a="http://schemas.openxmlformats.org/drawingml/2006/main">
          <a:ext uri="{AF507438-7753-43e0-B8FC-AC1667EBCBE1}">
            <a14:hiddenEffects xmlns:lc="http://schemas.openxmlformats.org/drawingml/2006/lockedCanvas" xmlns="" xmlns:a14="http://schemas.microsoft.com/office/drawing/2010/main">
              <a:effectLst>
                <a:outerShdw blurRad="63500" dist="38099" dir="2700000" algn="ctr" rotWithShape="0">
                  <a:srgbClr val="000000">
                    <a:alpha val="74998"/>
                  </a:srgbClr>
                </a:outerShdw>
              </a:effectLst>
            </a14:hiddenEffects>
          </a:ext>
        </a:extLst>
      </cdr:spPr>
    </cdr:cxnSp>
  </cdr:relSizeAnchor>
  <cdr:relSizeAnchor xmlns:cdr="http://schemas.openxmlformats.org/drawingml/2006/chartDrawing">
    <cdr:from>
      <cdr:x>0.15278</cdr:x>
      <cdr:y>0.41447</cdr:y>
    </cdr:from>
    <cdr:to>
      <cdr:x>0.32426</cdr:x>
      <cdr:y>0.76316</cdr:y>
    </cdr:to>
    <cdr:cxnSp macro="">
      <cdr:nvCxnSpPr>
        <cdr:cNvPr id="7" name="Straight Arrow Connector 6">
          <a:extLst xmlns:a="http://schemas.openxmlformats.org/drawingml/2006/main">
            <a:ext uri="{FF2B5EF4-FFF2-40B4-BE49-F238E27FC236}">
              <a16:creationId xmlns:a16="http://schemas.microsoft.com/office/drawing/2014/main" id="{0885CFE9-94B6-5622-9FB3-7C3C9A862CB9}"/>
            </a:ext>
          </a:extLst>
        </cdr:cNvPr>
        <cdr:cNvCxnSpPr/>
      </cdr:nvCxnSpPr>
      <cdr:spPr>
        <a:xfrm xmlns:a="http://schemas.openxmlformats.org/drawingml/2006/main" flipH="1">
          <a:off x="2235200" y="1600186"/>
          <a:ext cx="2508854" cy="1346214"/>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0.22008</cdr:x>
      <cdr:y>0.41447</cdr:y>
    </cdr:from>
    <cdr:to>
      <cdr:x>0.32132</cdr:x>
      <cdr:y>0.75987</cdr:y>
    </cdr:to>
    <cdr:cxnSp macro="">
      <cdr:nvCxnSpPr>
        <cdr:cNvPr id="9" name="Straight Arrow Connector 8">
          <a:extLst xmlns:a="http://schemas.openxmlformats.org/drawingml/2006/main">
            <a:ext uri="{FF2B5EF4-FFF2-40B4-BE49-F238E27FC236}">
              <a16:creationId xmlns:a16="http://schemas.microsoft.com/office/drawing/2014/main" id="{95DA5778-53F1-8CE8-64CC-61FEEF5966AC}"/>
            </a:ext>
          </a:extLst>
        </cdr:cNvPr>
        <cdr:cNvCxnSpPr/>
      </cdr:nvCxnSpPr>
      <cdr:spPr>
        <a:xfrm xmlns:a="http://schemas.openxmlformats.org/drawingml/2006/main">
          <a:off x="3809944" y="1600188"/>
          <a:ext cx="1752656" cy="1333512"/>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0.32719</cdr:x>
      <cdr:y>0.41776</cdr:y>
    </cdr:from>
    <cdr:to>
      <cdr:x>0.4277</cdr:x>
      <cdr:y>0.76316</cdr:y>
    </cdr:to>
    <cdr:cxnSp macro="">
      <cdr:nvCxnSpPr>
        <cdr:cNvPr id="10" name="Straight Arrow Connector 9">
          <a:extLst xmlns:a="http://schemas.openxmlformats.org/drawingml/2006/main">
            <a:ext uri="{FF2B5EF4-FFF2-40B4-BE49-F238E27FC236}">
              <a16:creationId xmlns:a16="http://schemas.microsoft.com/office/drawing/2014/main" id="{2F1F747D-7CAC-DC64-8C4C-D1993219F159}"/>
            </a:ext>
          </a:extLst>
        </cdr:cNvPr>
        <cdr:cNvCxnSpPr/>
      </cdr:nvCxnSpPr>
      <cdr:spPr>
        <a:xfrm xmlns:a="http://schemas.openxmlformats.org/drawingml/2006/main" flipH="1">
          <a:off x="5664200" y="1612888"/>
          <a:ext cx="1739905" cy="1333512"/>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0.36134</cdr:x>
      <cdr:y>0.42105</cdr:y>
    </cdr:from>
    <cdr:to>
      <cdr:x>0.52934</cdr:x>
      <cdr:y>0.76645</cdr:y>
    </cdr:to>
    <cdr:cxnSp macro="">
      <cdr:nvCxnSpPr>
        <cdr:cNvPr id="15" name="Straight Arrow Connector 14">
          <a:extLst xmlns:a="http://schemas.openxmlformats.org/drawingml/2006/main">
            <a:ext uri="{FF2B5EF4-FFF2-40B4-BE49-F238E27FC236}">
              <a16:creationId xmlns:a16="http://schemas.microsoft.com/office/drawing/2014/main" id="{3D258F5D-EAC2-A138-45DC-05B209938396}"/>
            </a:ext>
          </a:extLst>
        </cdr:cNvPr>
        <cdr:cNvCxnSpPr/>
      </cdr:nvCxnSpPr>
      <cdr:spPr>
        <a:xfrm xmlns:a="http://schemas.openxmlformats.org/drawingml/2006/main">
          <a:off x="5286610" y="1625588"/>
          <a:ext cx="2457907" cy="1333520"/>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0.32426</cdr:x>
      <cdr:y>0.41776</cdr:y>
    </cdr:from>
    <cdr:to>
      <cdr:x>0.32426</cdr:x>
      <cdr:y>0.75987</cdr:y>
    </cdr:to>
    <cdr:cxnSp macro="">
      <cdr:nvCxnSpPr>
        <cdr:cNvPr id="16" name="Straight Arrow Connector 15">
          <a:extLst xmlns:a="http://schemas.openxmlformats.org/drawingml/2006/main">
            <a:ext uri="{FF2B5EF4-FFF2-40B4-BE49-F238E27FC236}">
              <a16:creationId xmlns:a16="http://schemas.microsoft.com/office/drawing/2014/main" id="{B6F67DBE-D2DB-832A-DA71-162A757D4076}"/>
            </a:ext>
          </a:extLst>
        </cdr:cNvPr>
        <cdr:cNvCxnSpPr/>
      </cdr:nvCxnSpPr>
      <cdr:spPr>
        <a:xfrm xmlns:a="http://schemas.openxmlformats.org/drawingml/2006/main" flipH="1">
          <a:off x="5613400" y="1612888"/>
          <a:ext cx="9" cy="1320812"/>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0.21862</cdr:x>
      <cdr:y>0.41776</cdr:y>
    </cdr:from>
    <cdr:to>
      <cdr:x>0.25383</cdr:x>
      <cdr:y>0.76645</cdr:y>
    </cdr:to>
    <cdr:cxnSp macro="">
      <cdr:nvCxnSpPr>
        <cdr:cNvPr id="17" name="Straight Arrow Connector 16">
          <a:extLst xmlns:a="http://schemas.openxmlformats.org/drawingml/2006/main">
            <a:ext uri="{FF2B5EF4-FFF2-40B4-BE49-F238E27FC236}">
              <a16:creationId xmlns:a16="http://schemas.microsoft.com/office/drawing/2014/main" id="{F0A89058-3A82-72D2-317D-4DD4410A6065}"/>
            </a:ext>
          </a:extLst>
        </cdr:cNvPr>
        <cdr:cNvCxnSpPr/>
      </cdr:nvCxnSpPr>
      <cdr:spPr>
        <a:xfrm xmlns:a="http://schemas.openxmlformats.org/drawingml/2006/main">
          <a:off x="3784672" y="1612886"/>
          <a:ext cx="609528" cy="1346214"/>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0.29051</cdr:x>
      <cdr:y>0.41447</cdr:y>
    </cdr:from>
    <cdr:to>
      <cdr:x>0.32353</cdr:x>
      <cdr:y>0.75658</cdr:y>
    </cdr:to>
    <cdr:cxnSp macro="">
      <cdr:nvCxnSpPr>
        <cdr:cNvPr id="19" name="Straight Arrow Connector 18">
          <a:extLst xmlns:a="http://schemas.openxmlformats.org/drawingml/2006/main">
            <a:ext uri="{FF2B5EF4-FFF2-40B4-BE49-F238E27FC236}">
              <a16:creationId xmlns:a16="http://schemas.microsoft.com/office/drawing/2014/main" id="{87E5D08D-217D-071B-019E-886EF74BBD5C}"/>
            </a:ext>
          </a:extLst>
        </cdr:cNvPr>
        <cdr:cNvCxnSpPr/>
      </cdr:nvCxnSpPr>
      <cdr:spPr>
        <a:xfrm xmlns:a="http://schemas.openxmlformats.org/drawingml/2006/main" flipH="1">
          <a:off x="5029200" y="1600186"/>
          <a:ext cx="571572" cy="1320814"/>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0.39308</cdr:x>
      <cdr:y>0.41776</cdr:y>
    </cdr:from>
    <cdr:to>
      <cdr:x>0.39323</cdr:x>
      <cdr:y>0.76316</cdr:y>
    </cdr:to>
    <cdr:cxnSp macro="">
      <cdr:nvCxnSpPr>
        <cdr:cNvPr id="22" name="Straight Arrow Connector 21">
          <a:extLst xmlns:a="http://schemas.openxmlformats.org/drawingml/2006/main">
            <a:ext uri="{FF2B5EF4-FFF2-40B4-BE49-F238E27FC236}">
              <a16:creationId xmlns:a16="http://schemas.microsoft.com/office/drawing/2014/main" id="{82A75F08-9B98-F374-60E3-5CDED3C11134}"/>
            </a:ext>
          </a:extLst>
        </cdr:cNvPr>
        <cdr:cNvCxnSpPr/>
      </cdr:nvCxnSpPr>
      <cdr:spPr>
        <a:xfrm xmlns:a="http://schemas.openxmlformats.org/drawingml/2006/main" flipH="1">
          <a:off x="5750946" y="1612900"/>
          <a:ext cx="2154" cy="1333508"/>
        </a:xfrm>
        <a:prstGeom xmlns:a="http://schemas.openxmlformats.org/drawingml/2006/main" prst="straightConnector1">
          <a:avLst/>
        </a:prstGeom>
        <a:ln xmlns:a="http://schemas.openxmlformats.org/drawingml/2006/main" w="25400">
          <a:solidFill>
            <a:srgbClr val="FF0000"/>
          </a:solidFill>
          <a:tailEnd type="stealth"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0.49739</cdr:x>
      <cdr:y>0.23768</cdr:y>
    </cdr:from>
    <cdr:to>
      <cdr:x>0.4974</cdr:x>
      <cdr:y>0.96382</cdr:y>
    </cdr:to>
    <cdr:cxnSp macro="">
      <cdr:nvCxnSpPr>
        <cdr:cNvPr id="2" name="Straight Connector 1">
          <a:extLst xmlns:a="http://schemas.openxmlformats.org/drawingml/2006/main">
            <a:ext uri="{FF2B5EF4-FFF2-40B4-BE49-F238E27FC236}">
              <a16:creationId xmlns:a16="http://schemas.microsoft.com/office/drawing/2014/main" id="{A6FABAC9-4D92-27BF-D24F-17BBEF1451A8}"/>
            </a:ext>
          </a:extLst>
        </cdr:cNvPr>
        <cdr:cNvCxnSpPr/>
      </cdr:nvCxnSpPr>
      <cdr:spPr>
        <a:xfrm xmlns:a="http://schemas.openxmlformats.org/drawingml/2006/main" flipH="1">
          <a:off x="8610600" y="917631"/>
          <a:ext cx="57" cy="2803469"/>
        </a:xfrm>
        <a:prstGeom xmlns:a="http://schemas.openxmlformats.org/drawingml/2006/main" prst="line">
          <a:avLst/>
        </a:prstGeom>
        <a:ln xmlns:a="http://schemas.openxmlformats.org/drawingml/2006/main" w="38100">
          <a:solidFill>
            <a:schemeClr val="tx1"/>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rplexity.ai/" TargetMode="External"/><Relationship Id="rId3" Type="http://schemas.openxmlformats.org/officeDocument/2006/relationships/hyperlink" Target="https://copilot.microsoft.com/shares/JnyAN2ZYwupyPAASwhBUC" TargetMode="External"/><Relationship Id="rId7" Type="http://schemas.openxmlformats.org/officeDocument/2006/relationships/hyperlink" Target="https://pi.ai/talk" TargetMode="External"/><Relationship Id="rId2" Type="http://schemas.openxmlformats.org/officeDocument/2006/relationships/hyperlink" Target="https://grok.com/share/c2hhcmQtMw_e02304a6-01aa-4c49-bb73-d5f273b9555a" TargetMode="External"/><Relationship Id="rId1" Type="http://schemas.openxmlformats.org/officeDocument/2006/relationships/hyperlink" Target="https://grok.com/" TargetMode="External"/><Relationship Id="rId6" Type="http://schemas.openxmlformats.org/officeDocument/2006/relationships/hyperlink" Target="https://www.meta.ai/" TargetMode="External"/><Relationship Id="rId11" Type="http://schemas.openxmlformats.org/officeDocument/2006/relationships/hyperlink" Target="https://you.com/search?q=Question%3A+Should+criminal+justice%2C+punishment+be+more+important+than...&amp;cid=s_695c63e98c195f0dc6d41041" TargetMode="External"/><Relationship Id="rId5" Type="http://schemas.openxmlformats.org/officeDocument/2006/relationships/hyperlink" Target="https://gemini.google.com/" TargetMode="External"/><Relationship Id="rId10" Type="http://schemas.openxmlformats.org/officeDocument/2006/relationships/hyperlink" Target="https://you.com/" TargetMode="External"/><Relationship Id="rId4" Type="http://schemas.openxmlformats.org/officeDocument/2006/relationships/hyperlink" Target="https://chatgpt.com/" TargetMode="External"/><Relationship Id="rId9" Type="http://schemas.openxmlformats.org/officeDocument/2006/relationships/hyperlink" Target="https://www.perplexity.ai/search/question-does-higher-arrest-an-1ua7FDxeQ2WM3xC5rk26bQ"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99C9-0B45-AB4E-8E2F-17377D65F911}">
  <dimension ref="A1:X16"/>
  <sheetViews>
    <sheetView tabSelected="1" workbookViewId="0">
      <pane xSplit="5" ySplit="3" topLeftCell="I9" activePane="bottomRight" state="frozen"/>
      <selection pane="topRight" activeCell="F1" sqref="F1"/>
      <selection pane="bottomLeft" activeCell="A4" sqref="A4"/>
      <selection pane="bottomRight"/>
    </sheetView>
  </sheetViews>
  <sheetFormatPr baseColWidth="10" defaultRowHeight="16" x14ac:dyDescent="0.2"/>
  <cols>
    <col min="1" max="1" width="7.83203125" bestFit="1" customWidth="1"/>
    <col min="2" max="2" width="17.5" bestFit="1" customWidth="1"/>
    <col min="3" max="4" width="15.5" customWidth="1"/>
    <col min="6" max="24" width="50.83203125" customWidth="1"/>
  </cols>
  <sheetData>
    <row r="1" spans="1:24" s="2" customFormat="1" x14ac:dyDescent="0.2">
      <c r="A1" s="1" t="s">
        <v>325</v>
      </c>
      <c r="E1" s="3"/>
      <c r="F1" s="4">
        <v>1</v>
      </c>
      <c r="G1" s="4">
        <v>2</v>
      </c>
      <c r="H1" s="4">
        <v>3</v>
      </c>
      <c r="I1" s="4">
        <v>4</v>
      </c>
      <c r="J1" s="4">
        <v>5</v>
      </c>
      <c r="K1" s="4">
        <v>6</v>
      </c>
      <c r="L1" s="4">
        <v>7</v>
      </c>
      <c r="M1" s="4">
        <v>8</v>
      </c>
      <c r="N1" s="4">
        <v>9</v>
      </c>
      <c r="O1" s="4">
        <v>10</v>
      </c>
      <c r="P1" s="4">
        <v>11</v>
      </c>
      <c r="Q1" s="4">
        <v>12</v>
      </c>
      <c r="R1" s="4">
        <v>13</v>
      </c>
      <c r="S1" s="4">
        <v>14</v>
      </c>
      <c r="T1" s="4">
        <v>15</v>
      </c>
      <c r="U1" s="4">
        <v>16</v>
      </c>
      <c r="V1" s="4">
        <v>17</v>
      </c>
      <c r="W1" s="4">
        <v>18</v>
      </c>
      <c r="X1" s="4">
        <v>19</v>
      </c>
    </row>
    <row r="2" spans="1:24" s="2" customFormat="1" ht="170" x14ac:dyDescent="0.2">
      <c r="A2" s="1"/>
      <c r="B2" s="3"/>
      <c r="C2" s="5"/>
      <c r="E2" s="3"/>
      <c r="F2" s="6" t="s">
        <v>0</v>
      </c>
      <c r="G2" s="6" t="s">
        <v>1</v>
      </c>
      <c r="H2" s="6" t="s">
        <v>2</v>
      </c>
      <c r="I2" s="6" t="s">
        <v>3</v>
      </c>
      <c r="J2" s="6" t="s">
        <v>4</v>
      </c>
      <c r="K2" s="6" t="s">
        <v>5</v>
      </c>
      <c r="L2" s="6" t="s">
        <v>6</v>
      </c>
      <c r="M2" s="6" t="s">
        <v>7</v>
      </c>
      <c r="N2" s="6" t="s">
        <v>8</v>
      </c>
      <c r="O2" s="6" t="s">
        <v>9</v>
      </c>
      <c r="P2" s="6" t="s">
        <v>10</v>
      </c>
      <c r="Q2" s="6" t="s">
        <v>11</v>
      </c>
      <c r="R2" s="6" t="s">
        <v>12</v>
      </c>
      <c r="S2" s="6" t="s">
        <v>13</v>
      </c>
      <c r="T2" s="6" t="s">
        <v>14</v>
      </c>
      <c r="U2" s="6" t="s">
        <v>15</v>
      </c>
      <c r="V2" s="6" t="s">
        <v>16</v>
      </c>
      <c r="W2" s="6" t="s">
        <v>17</v>
      </c>
      <c r="X2" s="6" t="s">
        <v>18</v>
      </c>
    </row>
    <row r="3" spans="1:24" s="11" customFormat="1" ht="34" x14ac:dyDescent="0.2">
      <c r="A3" s="7"/>
      <c r="B3" s="8" t="s">
        <v>19</v>
      </c>
      <c r="C3" s="9" t="s">
        <v>20</v>
      </c>
      <c r="D3" s="8" t="s">
        <v>21</v>
      </c>
      <c r="E3" s="8" t="s">
        <v>22</v>
      </c>
      <c r="F3" s="10" t="s">
        <v>23</v>
      </c>
      <c r="G3" s="10" t="s">
        <v>24</v>
      </c>
      <c r="H3" s="10" t="s">
        <v>25</v>
      </c>
      <c r="I3" s="10" t="s">
        <v>26</v>
      </c>
      <c r="J3" s="10" t="s">
        <v>27</v>
      </c>
      <c r="K3" s="10" t="s">
        <v>28</v>
      </c>
      <c r="L3" s="10" t="s">
        <v>29</v>
      </c>
      <c r="M3" s="10" t="s">
        <v>30</v>
      </c>
      <c r="N3" s="10" t="s">
        <v>31</v>
      </c>
      <c r="O3" s="10" t="s">
        <v>32</v>
      </c>
      <c r="P3" s="10" t="s">
        <v>33</v>
      </c>
      <c r="Q3" s="10" t="s">
        <v>34</v>
      </c>
      <c r="R3" s="10" t="s">
        <v>35</v>
      </c>
      <c r="S3" s="10" t="s">
        <v>36</v>
      </c>
      <c r="T3" s="10" t="s">
        <v>37</v>
      </c>
      <c r="U3" s="10" t="s">
        <v>38</v>
      </c>
      <c r="V3" s="10" t="s">
        <v>39</v>
      </c>
      <c r="W3" s="10" t="s">
        <v>40</v>
      </c>
      <c r="X3" s="10" t="s">
        <v>41</v>
      </c>
    </row>
    <row r="4" spans="1:24" s="16" customFormat="1" ht="238" x14ac:dyDescent="0.2">
      <c r="A4" s="3">
        <v>1</v>
      </c>
      <c r="B4" s="12" t="s">
        <v>42</v>
      </c>
      <c r="C4" s="13" t="s">
        <v>43</v>
      </c>
      <c r="D4" s="14" t="s">
        <v>44</v>
      </c>
      <c r="E4" s="12" t="s">
        <v>45</v>
      </c>
      <c r="F4" s="15" t="s">
        <v>46</v>
      </c>
      <c r="G4" s="15" t="s">
        <v>47</v>
      </c>
      <c r="H4" s="15" t="s">
        <v>48</v>
      </c>
      <c r="I4" s="15" t="s">
        <v>49</v>
      </c>
      <c r="J4" s="15" t="s">
        <v>50</v>
      </c>
      <c r="K4" s="15" t="s">
        <v>51</v>
      </c>
      <c r="L4" s="15" t="s">
        <v>52</v>
      </c>
      <c r="M4" s="15" t="s">
        <v>53</v>
      </c>
      <c r="N4" s="15" t="s">
        <v>54</v>
      </c>
      <c r="O4" s="15" t="s">
        <v>55</v>
      </c>
      <c r="P4" s="15" t="s">
        <v>56</v>
      </c>
      <c r="Q4" s="15" t="s">
        <v>57</v>
      </c>
      <c r="R4" s="15" t="s">
        <v>58</v>
      </c>
      <c r="S4" s="15" t="s">
        <v>59</v>
      </c>
      <c r="T4" s="15" t="s">
        <v>60</v>
      </c>
      <c r="U4" s="15" t="s">
        <v>61</v>
      </c>
      <c r="V4" s="15" t="s">
        <v>62</v>
      </c>
      <c r="W4" s="15" t="s">
        <v>63</v>
      </c>
      <c r="X4" s="15" t="s">
        <v>64</v>
      </c>
    </row>
    <row r="5" spans="1:24" s="19" customFormat="1" ht="306" x14ac:dyDescent="0.2">
      <c r="A5" s="3">
        <v>2</v>
      </c>
      <c r="B5" s="12" t="s">
        <v>65</v>
      </c>
      <c r="C5" s="17" t="s">
        <v>66</v>
      </c>
      <c r="D5" s="14"/>
      <c r="E5" s="12"/>
      <c r="F5" s="18" t="s">
        <v>67</v>
      </c>
      <c r="G5" s="18" t="s">
        <v>68</v>
      </c>
      <c r="H5" s="18" t="s">
        <v>69</v>
      </c>
      <c r="I5" s="18" t="s">
        <v>70</v>
      </c>
      <c r="J5" s="18" t="s">
        <v>71</v>
      </c>
      <c r="K5" s="18" t="s">
        <v>72</v>
      </c>
      <c r="L5" s="18" t="s">
        <v>73</v>
      </c>
      <c r="M5" s="18" t="s">
        <v>74</v>
      </c>
      <c r="N5" s="18" t="s">
        <v>75</v>
      </c>
      <c r="O5" s="18" t="s">
        <v>76</v>
      </c>
      <c r="P5" s="18" t="s">
        <v>77</v>
      </c>
      <c r="Q5" s="18" t="s">
        <v>78</v>
      </c>
      <c r="R5" s="18" t="s">
        <v>79</v>
      </c>
      <c r="S5" s="18" t="s">
        <v>80</v>
      </c>
      <c r="T5" s="18" t="s">
        <v>81</v>
      </c>
      <c r="U5" s="18" t="s">
        <v>82</v>
      </c>
      <c r="V5" s="18" t="s">
        <v>83</v>
      </c>
      <c r="W5" s="18" t="s">
        <v>84</v>
      </c>
      <c r="X5" s="18" t="s">
        <v>85</v>
      </c>
    </row>
    <row r="6" spans="1:24" s="2" customFormat="1" ht="372" x14ac:dyDescent="0.2">
      <c r="A6" s="3">
        <v>3</v>
      </c>
      <c r="B6" s="12" t="s">
        <v>86</v>
      </c>
      <c r="C6" s="17" t="s">
        <v>87</v>
      </c>
      <c r="D6" s="20" t="s">
        <v>88</v>
      </c>
      <c r="F6" s="18" t="s">
        <v>89</v>
      </c>
      <c r="G6" s="18" t="s">
        <v>90</v>
      </c>
      <c r="H6" s="18" t="s">
        <v>91</v>
      </c>
      <c r="I6" s="18" t="s">
        <v>92</v>
      </c>
      <c r="J6" s="18" t="s">
        <v>93</v>
      </c>
      <c r="K6" s="18" t="s">
        <v>94</v>
      </c>
      <c r="L6" s="18" t="s">
        <v>95</v>
      </c>
      <c r="M6" s="18" t="s">
        <v>96</v>
      </c>
      <c r="N6" s="18" t="s">
        <v>97</v>
      </c>
      <c r="O6" s="18" t="s">
        <v>98</v>
      </c>
      <c r="P6" s="18" t="s">
        <v>99</v>
      </c>
      <c r="Q6" s="18" t="s">
        <v>100</v>
      </c>
      <c r="R6" s="18" t="s">
        <v>101</v>
      </c>
      <c r="S6" s="18" t="s">
        <v>102</v>
      </c>
      <c r="T6" s="18" t="s">
        <v>103</v>
      </c>
      <c r="U6" s="18" t="s">
        <v>104</v>
      </c>
      <c r="V6" s="18" t="s">
        <v>105</v>
      </c>
      <c r="W6" s="18" t="s">
        <v>106</v>
      </c>
      <c r="X6" s="18" t="s">
        <v>107</v>
      </c>
    </row>
    <row r="7" spans="1:24" s="19" customFormat="1" ht="409.6" x14ac:dyDescent="0.2">
      <c r="A7" s="3">
        <v>4</v>
      </c>
      <c r="B7" s="21" t="s">
        <v>151</v>
      </c>
      <c r="C7" s="14" t="s">
        <v>152</v>
      </c>
      <c r="D7" s="14" t="s">
        <v>153</v>
      </c>
      <c r="F7" s="6" t="s">
        <v>154</v>
      </c>
      <c r="G7" s="18" t="s">
        <v>155</v>
      </c>
      <c r="H7" s="18" t="s">
        <v>156</v>
      </c>
      <c r="I7" s="18" t="s">
        <v>157</v>
      </c>
      <c r="J7" s="18" t="s">
        <v>158</v>
      </c>
      <c r="K7" s="18" t="s">
        <v>159</v>
      </c>
      <c r="L7" s="18" t="s">
        <v>160</v>
      </c>
      <c r="M7" s="18" t="s">
        <v>161</v>
      </c>
      <c r="N7" s="18" t="s">
        <v>162</v>
      </c>
      <c r="O7" s="18" t="s">
        <v>163</v>
      </c>
      <c r="P7" s="18" t="s">
        <v>164</v>
      </c>
      <c r="Q7" s="18" t="s">
        <v>165</v>
      </c>
      <c r="R7" s="18" t="s">
        <v>166</v>
      </c>
      <c r="S7" s="18" t="s">
        <v>167</v>
      </c>
      <c r="T7" s="18" t="s">
        <v>168</v>
      </c>
      <c r="U7" s="18" t="s">
        <v>169</v>
      </c>
      <c r="V7" s="18" t="s">
        <v>170</v>
      </c>
      <c r="W7" s="18" t="s">
        <v>171</v>
      </c>
      <c r="X7" s="18" t="s">
        <v>172</v>
      </c>
    </row>
    <row r="8" spans="1:24" s="16" customFormat="1" ht="272" x14ac:dyDescent="0.2">
      <c r="A8" s="3">
        <v>5</v>
      </c>
      <c r="B8" s="16" t="s">
        <v>173</v>
      </c>
      <c r="C8" s="16" t="s">
        <v>174</v>
      </c>
      <c r="F8" s="15" t="s">
        <v>175</v>
      </c>
      <c r="G8" s="15" t="s">
        <v>176</v>
      </c>
      <c r="H8" s="15" t="s">
        <v>177</v>
      </c>
      <c r="I8" s="15" t="s">
        <v>178</v>
      </c>
      <c r="J8" s="15" t="s">
        <v>179</v>
      </c>
      <c r="K8" s="15" t="s">
        <v>180</v>
      </c>
      <c r="L8" s="15" t="s">
        <v>181</v>
      </c>
      <c r="M8" s="15" t="s">
        <v>182</v>
      </c>
      <c r="N8" s="15" t="s">
        <v>183</v>
      </c>
      <c r="O8" s="15" t="s">
        <v>184</v>
      </c>
      <c r="P8" s="15" t="s">
        <v>185</v>
      </c>
      <c r="Q8" s="15" t="s">
        <v>186</v>
      </c>
      <c r="R8" s="15" t="s">
        <v>187</v>
      </c>
      <c r="S8" s="15" t="s">
        <v>188</v>
      </c>
      <c r="T8" s="15" t="s">
        <v>189</v>
      </c>
      <c r="U8" s="15" t="s">
        <v>190</v>
      </c>
      <c r="V8" s="15" t="s">
        <v>191</v>
      </c>
      <c r="W8" s="15" t="s">
        <v>192</v>
      </c>
      <c r="X8" s="15" t="s">
        <v>193</v>
      </c>
    </row>
    <row r="9" spans="1:24" s="16" customFormat="1" ht="340" x14ac:dyDescent="0.2">
      <c r="A9" s="3">
        <v>6</v>
      </c>
      <c r="B9" s="16" t="s">
        <v>194</v>
      </c>
      <c r="C9" s="16" t="s">
        <v>195</v>
      </c>
      <c r="D9" s="16" t="s">
        <v>196</v>
      </c>
      <c r="F9" s="15" t="s">
        <v>197</v>
      </c>
      <c r="G9" s="15" t="s">
        <v>198</v>
      </c>
      <c r="H9" s="15" t="s">
        <v>199</v>
      </c>
      <c r="I9" s="15" t="s">
        <v>200</v>
      </c>
      <c r="J9" s="15" t="s">
        <v>201</v>
      </c>
      <c r="K9" s="15" t="s">
        <v>202</v>
      </c>
      <c r="L9" s="15" t="s">
        <v>203</v>
      </c>
      <c r="M9" s="15" t="s">
        <v>204</v>
      </c>
      <c r="N9" s="15" t="s">
        <v>205</v>
      </c>
      <c r="O9" s="15" t="s">
        <v>206</v>
      </c>
      <c r="P9" s="15" t="s">
        <v>207</v>
      </c>
      <c r="Q9" s="15" t="s">
        <v>208</v>
      </c>
      <c r="R9" s="15" t="s">
        <v>209</v>
      </c>
      <c r="S9" s="15" t="s">
        <v>210</v>
      </c>
      <c r="T9" s="15" t="s">
        <v>211</v>
      </c>
      <c r="U9" s="15" t="s">
        <v>212</v>
      </c>
      <c r="V9" s="15" t="s">
        <v>213</v>
      </c>
      <c r="W9" s="15" t="s">
        <v>214</v>
      </c>
      <c r="X9" s="15" t="s">
        <v>215</v>
      </c>
    </row>
    <row r="10" spans="1:24" s="16" customFormat="1" ht="289" x14ac:dyDescent="0.2">
      <c r="A10" s="3">
        <v>7</v>
      </c>
      <c r="B10" s="16" t="s">
        <v>216</v>
      </c>
      <c r="C10" s="16" t="s">
        <v>217</v>
      </c>
      <c r="F10" s="15" t="s">
        <v>218</v>
      </c>
      <c r="G10" s="15" t="s">
        <v>219</v>
      </c>
      <c r="H10" s="15" t="s">
        <v>220</v>
      </c>
      <c r="I10" s="15" t="s">
        <v>221</v>
      </c>
      <c r="J10" s="15" t="s">
        <v>222</v>
      </c>
      <c r="K10" s="15" t="s">
        <v>223</v>
      </c>
      <c r="L10" s="15" t="s">
        <v>224</v>
      </c>
      <c r="M10" s="15" t="s">
        <v>225</v>
      </c>
      <c r="N10" s="15" t="s">
        <v>226</v>
      </c>
      <c r="O10" s="15" t="s">
        <v>227</v>
      </c>
      <c r="P10" s="15" t="s">
        <v>228</v>
      </c>
      <c r="Q10" s="15" t="s">
        <v>229</v>
      </c>
      <c r="R10" s="15" t="s">
        <v>230</v>
      </c>
      <c r="S10" s="15" t="s">
        <v>231</v>
      </c>
      <c r="T10" s="15" t="s">
        <v>232</v>
      </c>
      <c r="U10" s="15" t="s">
        <v>233</v>
      </c>
      <c r="V10" s="15" t="s">
        <v>234</v>
      </c>
      <c r="W10" s="15" t="s">
        <v>235</v>
      </c>
      <c r="X10" s="15" t="s">
        <v>236</v>
      </c>
    </row>
    <row r="11" spans="1:24" s="16" customFormat="1" ht="221" x14ac:dyDescent="0.2">
      <c r="A11" s="3">
        <v>8</v>
      </c>
      <c r="B11" s="16" t="s">
        <v>237</v>
      </c>
      <c r="C11" s="16" t="s">
        <v>238</v>
      </c>
      <c r="F11" s="15" t="s">
        <v>239</v>
      </c>
      <c r="G11" s="15" t="s">
        <v>240</v>
      </c>
      <c r="H11" s="15" t="s">
        <v>241</v>
      </c>
      <c r="I11" s="15" t="s">
        <v>242</v>
      </c>
      <c r="J11" s="15" t="s">
        <v>243</v>
      </c>
      <c r="K11" s="15" t="s">
        <v>244</v>
      </c>
      <c r="L11" s="15" t="s">
        <v>245</v>
      </c>
      <c r="M11" s="15" t="s">
        <v>246</v>
      </c>
      <c r="N11" s="15" t="s">
        <v>247</v>
      </c>
      <c r="O11" s="15" t="s">
        <v>248</v>
      </c>
      <c r="P11" s="15" t="s">
        <v>249</v>
      </c>
      <c r="Q11" s="15" t="s">
        <v>250</v>
      </c>
      <c r="R11" s="15" t="s">
        <v>251</v>
      </c>
      <c r="S11" s="15" t="s">
        <v>252</v>
      </c>
      <c r="T11" s="15" t="s">
        <v>253</v>
      </c>
      <c r="U11" s="15" t="s">
        <v>254</v>
      </c>
      <c r="V11" s="15" t="s">
        <v>255</v>
      </c>
      <c r="W11" s="15" t="s">
        <v>256</v>
      </c>
      <c r="X11" s="15" t="s">
        <v>257</v>
      </c>
    </row>
    <row r="12" spans="1:24" s="16" customFormat="1" ht="204" x14ac:dyDescent="0.2">
      <c r="A12" s="3">
        <v>9</v>
      </c>
      <c r="B12" s="16" t="s">
        <v>302</v>
      </c>
      <c r="C12" s="22" t="s">
        <v>303</v>
      </c>
      <c r="D12" s="22" t="s">
        <v>309</v>
      </c>
      <c r="E12" s="16" t="s">
        <v>305</v>
      </c>
      <c r="F12" s="15" t="s">
        <v>304</v>
      </c>
      <c r="G12" s="15" t="s">
        <v>306</v>
      </c>
      <c r="H12" s="15" t="s">
        <v>307</v>
      </c>
      <c r="I12" s="15" t="s">
        <v>324</v>
      </c>
      <c r="J12" s="15" t="s">
        <v>323</v>
      </c>
      <c r="K12" s="15" t="s">
        <v>322</v>
      </c>
      <c r="L12" s="15" t="s">
        <v>321</v>
      </c>
      <c r="M12" s="15" t="s">
        <v>320</v>
      </c>
      <c r="N12" s="15" t="s">
        <v>319</v>
      </c>
      <c r="O12" s="15" t="s">
        <v>318</v>
      </c>
      <c r="P12" s="15" t="s">
        <v>317</v>
      </c>
      <c r="Q12" s="15" t="s">
        <v>316</v>
      </c>
      <c r="R12" s="15" t="s">
        <v>315</v>
      </c>
      <c r="S12" s="15" t="s">
        <v>314</v>
      </c>
      <c r="T12" s="15" t="s">
        <v>313</v>
      </c>
      <c r="U12" s="15" t="s">
        <v>312</v>
      </c>
      <c r="V12" s="15" t="s">
        <v>311</v>
      </c>
      <c r="W12" s="15" t="s">
        <v>310</v>
      </c>
      <c r="X12" s="15" t="s">
        <v>308</v>
      </c>
    </row>
    <row r="13" spans="1:24" s="16" customFormat="1" ht="221" x14ac:dyDescent="0.2">
      <c r="A13" s="3">
        <v>10</v>
      </c>
      <c r="B13" s="12" t="s">
        <v>108</v>
      </c>
      <c r="C13" s="14" t="s">
        <v>109</v>
      </c>
      <c r="F13" s="15" t="s">
        <v>110</v>
      </c>
      <c r="G13" s="15" t="s">
        <v>111</v>
      </c>
      <c r="H13" s="15" t="s">
        <v>112</v>
      </c>
      <c r="I13" s="15" t="s">
        <v>113</v>
      </c>
      <c r="J13" s="15" t="s">
        <v>114</v>
      </c>
      <c r="K13" s="15" t="s">
        <v>115</v>
      </c>
      <c r="L13" s="15" t="s">
        <v>116</v>
      </c>
      <c r="M13" s="15" t="s">
        <v>117</v>
      </c>
      <c r="N13" s="15" t="s">
        <v>118</v>
      </c>
      <c r="O13" s="15" t="s">
        <v>119</v>
      </c>
      <c r="P13" s="15" t="s">
        <v>120</v>
      </c>
      <c r="Q13" s="15" t="s">
        <v>121</v>
      </c>
      <c r="R13" s="15" t="s">
        <v>122</v>
      </c>
      <c r="S13" s="15" t="s">
        <v>123</v>
      </c>
      <c r="T13" s="15" t="s">
        <v>124</v>
      </c>
      <c r="U13" s="15" t="s">
        <v>125</v>
      </c>
      <c r="V13" s="15" t="s">
        <v>126</v>
      </c>
      <c r="W13" s="15" t="s">
        <v>127</v>
      </c>
      <c r="X13" s="15" t="s">
        <v>128</v>
      </c>
    </row>
    <row r="14" spans="1:24" s="2" customFormat="1" ht="356" x14ac:dyDescent="0.2">
      <c r="A14" s="3">
        <v>11</v>
      </c>
      <c r="B14" s="12" t="s">
        <v>129</v>
      </c>
      <c r="C14" s="17" t="s">
        <v>130</v>
      </c>
      <c r="D14" s="12" t="s">
        <v>131</v>
      </c>
      <c r="F14" s="18" t="s">
        <v>132</v>
      </c>
      <c r="G14" s="18" t="s">
        <v>133</v>
      </c>
      <c r="H14" s="18" t="s">
        <v>134</v>
      </c>
      <c r="I14" s="18" t="s">
        <v>135</v>
      </c>
      <c r="J14" s="18" t="s">
        <v>136</v>
      </c>
      <c r="K14" s="18" t="s">
        <v>137</v>
      </c>
      <c r="L14" s="18" t="s">
        <v>138</v>
      </c>
      <c r="M14" s="18" t="s">
        <v>139</v>
      </c>
      <c r="N14" s="18" t="s">
        <v>140</v>
      </c>
      <c r="O14" s="18" t="s">
        <v>141</v>
      </c>
      <c r="P14" s="18" t="s">
        <v>142</v>
      </c>
      <c r="Q14" s="18" t="s">
        <v>143</v>
      </c>
      <c r="R14" s="18" t="s">
        <v>144</v>
      </c>
      <c r="S14" s="18" t="s">
        <v>145</v>
      </c>
      <c r="T14" s="18" t="s">
        <v>146</v>
      </c>
      <c r="U14" s="18" t="s">
        <v>147</v>
      </c>
      <c r="V14" s="18" t="s">
        <v>148</v>
      </c>
      <c r="W14" s="18" t="s">
        <v>149</v>
      </c>
      <c r="X14" s="18" t="s">
        <v>150</v>
      </c>
    </row>
    <row r="15" spans="1:24" s="16" customFormat="1" ht="272" x14ac:dyDescent="0.2">
      <c r="A15" s="3">
        <v>12</v>
      </c>
      <c r="B15" s="16" t="s">
        <v>258</v>
      </c>
      <c r="C15" s="16" t="s">
        <v>259</v>
      </c>
      <c r="D15" s="16" t="s">
        <v>260</v>
      </c>
      <c r="F15" s="15" t="s">
        <v>261</v>
      </c>
      <c r="G15" s="15" t="s">
        <v>262</v>
      </c>
      <c r="H15" s="15" t="s">
        <v>263</v>
      </c>
      <c r="I15" s="15" t="s">
        <v>264</v>
      </c>
      <c r="J15" s="15" t="s">
        <v>265</v>
      </c>
      <c r="K15" s="15" t="s">
        <v>266</v>
      </c>
      <c r="L15" s="15" t="s">
        <v>267</v>
      </c>
      <c r="M15" s="15" t="s">
        <v>268</v>
      </c>
      <c r="N15" s="15" t="s">
        <v>269</v>
      </c>
      <c r="O15" s="15" t="s">
        <v>270</v>
      </c>
      <c r="P15" s="15" t="s">
        <v>271</v>
      </c>
      <c r="Q15" s="15" t="s">
        <v>272</v>
      </c>
      <c r="R15" s="15" t="s">
        <v>273</v>
      </c>
      <c r="S15" s="15" t="s">
        <v>274</v>
      </c>
      <c r="T15" s="15" t="s">
        <v>275</v>
      </c>
      <c r="U15" s="15" t="s">
        <v>276</v>
      </c>
      <c r="V15" s="15" t="s">
        <v>277</v>
      </c>
      <c r="W15" s="15" t="s">
        <v>278</v>
      </c>
      <c r="X15" s="15" t="s">
        <v>279</v>
      </c>
    </row>
    <row r="16" spans="1:24" s="16" customFormat="1" ht="289" x14ac:dyDescent="0.2">
      <c r="A16" s="3">
        <v>13</v>
      </c>
      <c r="B16" s="16" t="s">
        <v>280</v>
      </c>
      <c r="C16" s="22" t="s">
        <v>281</v>
      </c>
      <c r="D16" s="22" t="s">
        <v>282</v>
      </c>
      <c r="F16" s="15" t="s">
        <v>283</v>
      </c>
      <c r="G16" s="15" t="s">
        <v>284</v>
      </c>
      <c r="H16" s="15" t="s">
        <v>285</v>
      </c>
      <c r="I16" s="15" t="s">
        <v>286</v>
      </c>
      <c r="J16" s="15" t="s">
        <v>287</v>
      </c>
      <c r="K16" s="15" t="s">
        <v>288</v>
      </c>
      <c r="L16" s="15" t="s">
        <v>289</v>
      </c>
      <c r="M16" s="15" t="s">
        <v>290</v>
      </c>
      <c r="N16" s="15" t="s">
        <v>291</v>
      </c>
      <c r="O16" s="15" t="s">
        <v>292</v>
      </c>
      <c r="P16" s="15" t="s">
        <v>293</v>
      </c>
      <c r="Q16" s="15" t="s">
        <v>294</v>
      </c>
      <c r="R16" s="15" t="s">
        <v>295</v>
      </c>
      <c r="S16" s="15" t="s">
        <v>296</v>
      </c>
      <c r="T16" s="15" t="s">
        <v>297</v>
      </c>
      <c r="U16" s="15" t="s">
        <v>298</v>
      </c>
      <c r="V16" s="15" t="s">
        <v>299</v>
      </c>
      <c r="W16" s="15" t="s">
        <v>300</v>
      </c>
      <c r="X16" s="15" t="s">
        <v>301</v>
      </c>
    </row>
  </sheetData>
  <hyperlinks>
    <hyperlink ref="C7" r:id="rId1" xr:uid="{DCF052C6-C04E-1D4D-8235-4AB1BDCBFAB9}"/>
    <hyperlink ref="D7" r:id="rId2" xr:uid="{2BE569EF-25F3-ED40-9B44-32EF89D3A65B}"/>
    <hyperlink ref="D4" r:id="rId3" xr:uid="{EF997F2A-EBDF-9E4A-904F-83A12469A2F9}"/>
    <hyperlink ref="C5" r:id="rId4" xr:uid="{4712B35D-C93A-B544-9633-FF8EBF424725}"/>
    <hyperlink ref="C14" r:id="rId5" xr:uid="{0AC9CBF8-DBB2-214D-B4DA-BDE7603B213E}"/>
    <hyperlink ref="C13" r:id="rId6" xr:uid="{E845938D-0927-6D48-8C05-7EA1DAD86594}"/>
    <hyperlink ref="C10" r:id="rId7" xr:uid="{5ABFB368-DEF2-BD4E-AB12-DA2B63BA886B}"/>
    <hyperlink ref="C16" r:id="rId8" xr:uid="{2B4A737A-68EF-6348-A562-17C927A32237}"/>
    <hyperlink ref="D16" r:id="rId9" location="18" xr:uid="{52EF5AAD-D8B1-FD46-BEDC-374C9858C550}"/>
    <hyperlink ref="C12" r:id="rId10" xr:uid="{853A0530-E6D6-4145-99BC-7837717B5BE4}"/>
    <hyperlink ref="D12" r:id="rId11" xr:uid="{B0A6CD2D-AE38-1F4F-BE61-B4B6CF755F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353F8-359F-424C-93C8-B4BC698AFFB7}">
  <dimension ref="A1:AR45"/>
  <sheetViews>
    <sheetView workbookViewId="0">
      <pane xSplit="3" ySplit="2" topLeftCell="D3" activePane="bottomRight" state="frozen"/>
      <selection pane="topRight" activeCell="D1" sqref="D1"/>
      <selection pane="bottomLeft" activeCell="A3" sqref="A3"/>
      <selection pane="bottomRight" activeCell="W38" sqref="W38:W40"/>
    </sheetView>
  </sheetViews>
  <sheetFormatPr baseColWidth="10" defaultRowHeight="16" x14ac:dyDescent="0.2"/>
  <cols>
    <col min="1" max="1" width="9.33203125" bestFit="1" customWidth="1"/>
    <col min="3" max="3" width="15.83203125" bestFit="1" customWidth="1"/>
    <col min="4" max="24" width="11.83203125" customWidth="1"/>
    <col min="25" max="25" width="16" bestFit="1" customWidth="1"/>
    <col min="26" max="26" width="11.33203125" style="32" bestFit="1" customWidth="1"/>
    <col min="27" max="27" width="15.83203125" style="32" bestFit="1" customWidth="1"/>
    <col min="28" max="28" width="17.5" style="32" bestFit="1" customWidth="1"/>
    <col min="29" max="34" width="10.83203125" style="32"/>
    <col min="35" max="35" width="11.33203125" style="32" bestFit="1" customWidth="1"/>
    <col min="36" max="36" width="15.83203125" style="32" bestFit="1" customWidth="1"/>
    <col min="37" max="37" width="17.5" style="32" bestFit="1" customWidth="1"/>
    <col min="38" max="41" width="10.83203125" style="32"/>
  </cols>
  <sheetData>
    <row r="1" spans="1:44" s="77" customFormat="1" ht="17" x14ac:dyDescent="0.2">
      <c r="D1" s="77" t="s">
        <v>326</v>
      </c>
      <c r="E1" s="77" t="s">
        <v>327</v>
      </c>
      <c r="F1" s="77" t="s">
        <v>327</v>
      </c>
      <c r="G1" s="77" t="s">
        <v>326</v>
      </c>
      <c r="H1" s="77" t="s">
        <v>326</v>
      </c>
      <c r="I1" s="77" t="s">
        <v>326</v>
      </c>
      <c r="J1" s="77" t="s">
        <v>326</v>
      </c>
      <c r="K1" s="77" t="s">
        <v>326</v>
      </c>
      <c r="L1" s="77" t="s">
        <v>326</v>
      </c>
      <c r="O1" s="77" t="s">
        <v>326</v>
      </c>
      <c r="P1" s="77" t="s">
        <v>327</v>
      </c>
      <c r="Q1" s="77" t="s">
        <v>327</v>
      </c>
      <c r="R1" s="77" t="s">
        <v>327</v>
      </c>
      <c r="S1" s="77" t="s">
        <v>327</v>
      </c>
      <c r="T1" s="77" t="s">
        <v>327</v>
      </c>
      <c r="U1" s="77" t="s">
        <v>327</v>
      </c>
    </row>
    <row r="2" spans="1:44" ht="204" x14ac:dyDescent="0.2">
      <c r="D2" s="26" t="s">
        <v>23</v>
      </c>
      <c r="E2" s="26" t="s">
        <v>24</v>
      </c>
      <c r="F2" s="26" t="s">
        <v>33</v>
      </c>
      <c r="G2" s="26" t="s">
        <v>34</v>
      </c>
      <c r="H2" s="26" t="s">
        <v>35</v>
      </c>
      <c r="I2" s="26" t="s">
        <v>38</v>
      </c>
      <c r="J2" s="26" t="s">
        <v>39</v>
      </c>
      <c r="K2" s="26" t="s">
        <v>40</v>
      </c>
      <c r="L2" s="26" t="s">
        <v>41</v>
      </c>
      <c r="M2" s="26"/>
      <c r="N2" s="27"/>
      <c r="O2" s="26" t="s">
        <v>26</v>
      </c>
      <c r="P2" s="26" t="s">
        <v>28</v>
      </c>
      <c r="Q2" s="26" t="s">
        <v>29</v>
      </c>
      <c r="R2" s="26" t="s">
        <v>30</v>
      </c>
      <c r="S2" s="26" t="s">
        <v>31</v>
      </c>
      <c r="T2" s="26" t="s">
        <v>32</v>
      </c>
      <c r="U2" s="26" t="s">
        <v>36</v>
      </c>
      <c r="V2" s="26"/>
      <c r="W2" s="26"/>
      <c r="X2" s="26"/>
      <c r="Z2" s="28" t="s">
        <v>328</v>
      </c>
      <c r="AA2" s="28" t="s">
        <v>329</v>
      </c>
      <c r="AB2" s="28" t="s">
        <v>341</v>
      </c>
      <c r="AC2" s="28" t="s">
        <v>346</v>
      </c>
      <c r="AD2" s="28" t="s">
        <v>347</v>
      </c>
      <c r="AE2" s="28" t="s">
        <v>348</v>
      </c>
      <c r="AF2" s="28" t="s">
        <v>349</v>
      </c>
      <c r="AG2" s="28" t="s">
        <v>350</v>
      </c>
      <c r="AH2" s="28"/>
      <c r="AI2" s="28" t="s">
        <v>328</v>
      </c>
      <c r="AJ2" s="28" t="s">
        <v>329</v>
      </c>
      <c r="AK2" s="28" t="s">
        <v>341</v>
      </c>
      <c r="AL2" s="28" t="s">
        <v>351</v>
      </c>
      <c r="AM2" s="28" t="s">
        <v>352</v>
      </c>
      <c r="AN2" s="28" t="s">
        <v>353</v>
      </c>
      <c r="AO2" s="28" t="s">
        <v>349</v>
      </c>
      <c r="AP2" s="28" t="s">
        <v>350</v>
      </c>
    </row>
    <row r="3" spans="1:44" s="5" customFormat="1" x14ac:dyDescent="0.2">
      <c r="A3" s="45" t="s">
        <v>328</v>
      </c>
      <c r="B3" s="45">
        <v>1</v>
      </c>
      <c r="C3" s="46" t="s">
        <v>330</v>
      </c>
      <c r="D3" s="45">
        <v>3</v>
      </c>
      <c r="E3" s="45">
        <v>1</v>
      </c>
      <c r="F3" s="45">
        <v>1</v>
      </c>
      <c r="G3" s="45">
        <v>3</v>
      </c>
      <c r="H3" s="45">
        <v>4</v>
      </c>
      <c r="I3" s="45">
        <v>0</v>
      </c>
      <c r="J3" s="45">
        <v>0</v>
      </c>
      <c r="K3" s="45">
        <v>0</v>
      </c>
      <c r="L3" s="45">
        <v>3</v>
      </c>
      <c r="M3" s="45">
        <f>SUM(D3:L3)</f>
        <v>15</v>
      </c>
      <c r="N3" s="46" t="s">
        <v>330</v>
      </c>
      <c r="O3" s="45">
        <v>3</v>
      </c>
      <c r="P3" s="45">
        <v>1</v>
      </c>
      <c r="Q3" s="45">
        <v>1</v>
      </c>
      <c r="R3" s="45">
        <v>1</v>
      </c>
      <c r="S3" s="45">
        <v>1</v>
      </c>
      <c r="T3" s="45">
        <v>1</v>
      </c>
      <c r="U3" s="45">
        <v>4</v>
      </c>
      <c r="V3" s="45">
        <f>SUM(O3:U3)</f>
        <v>12</v>
      </c>
      <c r="W3" s="36"/>
      <c r="X3" s="36"/>
      <c r="Z3" s="35" t="s">
        <v>330</v>
      </c>
      <c r="AA3" s="5" t="s">
        <v>330</v>
      </c>
      <c r="AB3" s="12" t="s">
        <v>42</v>
      </c>
      <c r="AC3" s="37">
        <f t="shared" ref="AC3:AC11" si="0">VLOOKUP(Z3,$C$3:$M$11,11,FALSE)</f>
        <v>15</v>
      </c>
      <c r="AD3" s="37"/>
      <c r="AE3" s="37">
        <f>VLOOKUP(AB3,$C$29:$M$37,11,FALSE)</f>
        <v>9</v>
      </c>
      <c r="AF3" s="37"/>
      <c r="AG3" s="37"/>
      <c r="AH3" s="37"/>
      <c r="AI3" s="35" t="s">
        <v>330</v>
      </c>
      <c r="AJ3" s="5" t="s">
        <v>330</v>
      </c>
      <c r="AK3" s="12" t="s">
        <v>42</v>
      </c>
      <c r="AL3" s="37">
        <f t="shared" ref="AL3:AL11" si="1">VLOOKUP(AI3,$C$3:$V$11,20,FALSE)</f>
        <v>12</v>
      </c>
      <c r="AM3" s="37">
        <f t="shared" ref="AM3:AM11" si="2">VLOOKUP(AJ3,$C$16:$V$24,20,FALSE)</f>
        <v>12</v>
      </c>
      <c r="AN3" s="37">
        <f>VLOOKUP(AK3,$C$29:$V$37,20,FALSE)</f>
        <v>9</v>
      </c>
      <c r="AO3" s="37">
        <f>AM3-AL3</f>
        <v>0</v>
      </c>
      <c r="AP3" s="5">
        <f>AN3-AM3</f>
        <v>-3</v>
      </c>
      <c r="AR3" s="38"/>
    </row>
    <row r="4" spans="1:44" s="2" customFormat="1" x14ac:dyDescent="0.2">
      <c r="A4" s="47"/>
      <c r="B4" s="47">
        <v>2</v>
      </c>
      <c r="C4" s="48" t="s">
        <v>331</v>
      </c>
      <c r="D4" s="47">
        <v>1</v>
      </c>
      <c r="E4" s="47">
        <v>1</v>
      </c>
      <c r="F4" s="47">
        <v>1</v>
      </c>
      <c r="G4" s="47">
        <v>1</v>
      </c>
      <c r="H4" s="47">
        <v>1</v>
      </c>
      <c r="I4" s="47">
        <v>0</v>
      </c>
      <c r="J4" s="47">
        <v>1</v>
      </c>
      <c r="K4" s="47">
        <v>1</v>
      </c>
      <c r="L4" s="47">
        <v>0</v>
      </c>
      <c r="M4" s="47">
        <f t="shared" ref="M4:M10" si="3">SUM(D4:L4)</f>
        <v>7</v>
      </c>
      <c r="N4" s="48" t="s">
        <v>331</v>
      </c>
      <c r="O4" s="47">
        <v>1</v>
      </c>
      <c r="P4" s="47">
        <v>1</v>
      </c>
      <c r="Q4" s="47">
        <v>3</v>
      </c>
      <c r="R4" s="47">
        <v>1</v>
      </c>
      <c r="S4" s="47">
        <v>1</v>
      </c>
      <c r="T4" s="47">
        <v>1</v>
      </c>
      <c r="U4" s="47">
        <v>3</v>
      </c>
      <c r="V4" s="47">
        <f t="shared" ref="V4:V11" si="4">SUM(O4:U4)</f>
        <v>11</v>
      </c>
      <c r="W4" s="39"/>
      <c r="X4" s="39"/>
      <c r="Y4" s="40" t="s">
        <v>344</v>
      </c>
      <c r="Z4" s="12" t="s">
        <v>331</v>
      </c>
      <c r="AA4" s="2" t="s">
        <v>65</v>
      </c>
      <c r="AB4" s="12" t="s">
        <v>65</v>
      </c>
      <c r="AC4" s="41">
        <f t="shared" si="0"/>
        <v>7</v>
      </c>
      <c r="AD4" s="41">
        <f t="shared" ref="AD4:AD11" si="5">VLOOKUP(AA4,$C$16:$M$24,11,FALSE)</f>
        <v>9</v>
      </c>
      <c r="AE4" s="37">
        <f t="shared" ref="AE4:AE11" si="6">VLOOKUP(AB4,$C$29:$M$37,11,FALSE)</f>
        <v>11</v>
      </c>
      <c r="AF4" s="41">
        <f>AD4-AC4</f>
        <v>2</v>
      </c>
      <c r="AG4" s="37">
        <f>AE4-AD4</f>
        <v>2</v>
      </c>
      <c r="AH4" s="37"/>
      <c r="AI4" s="12" t="s">
        <v>331</v>
      </c>
      <c r="AJ4" s="2" t="s">
        <v>65</v>
      </c>
      <c r="AK4" s="12" t="s">
        <v>65</v>
      </c>
      <c r="AL4" s="41">
        <f t="shared" si="1"/>
        <v>11</v>
      </c>
      <c r="AM4" s="41">
        <f t="shared" si="2"/>
        <v>6</v>
      </c>
      <c r="AN4" s="37">
        <f t="shared" ref="AN4:AN11" si="7">VLOOKUP(AK4,$C$29:$V$37,20,FALSE)</f>
        <v>7</v>
      </c>
      <c r="AO4" s="41">
        <f t="shared" ref="AO4:AO11" si="8">AM4-AL4</f>
        <v>-5</v>
      </c>
      <c r="AP4" s="5">
        <f>AN4-AM4</f>
        <v>1</v>
      </c>
    </row>
    <row r="5" spans="1:44" s="2" customFormat="1" x14ac:dyDescent="0.2">
      <c r="A5" s="47"/>
      <c r="B5" s="45">
        <v>3</v>
      </c>
      <c r="C5" s="48" t="s">
        <v>333</v>
      </c>
      <c r="D5" s="47">
        <v>3</v>
      </c>
      <c r="E5" s="47">
        <v>3</v>
      </c>
      <c r="F5" s="47">
        <v>3</v>
      </c>
      <c r="G5" s="47">
        <v>1</v>
      </c>
      <c r="H5" s="47">
        <v>1</v>
      </c>
      <c r="I5" s="47">
        <v>1</v>
      </c>
      <c r="J5" s="47">
        <v>0</v>
      </c>
      <c r="K5" s="47">
        <v>1</v>
      </c>
      <c r="L5" s="47">
        <v>1</v>
      </c>
      <c r="M5" s="47">
        <f t="shared" si="3"/>
        <v>14</v>
      </c>
      <c r="N5" s="48" t="s">
        <v>333</v>
      </c>
      <c r="O5" s="47">
        <v>1</v>
      </c>
      <c r="P5" s="47">
        <v>1</v>
      </c>
      <c r="Q5" s="47">
        <v>1</v>
      </c>
      <c r="R5" s="47">
        <v>1</v>
      </c>
      <c r="S5" s="47">
        <v>1</v>
      </c>
      <c r="T5" s="47">
        <v>3</v>
      </c>
      <c r="U5" s="47">
        <v>3</v>
      </c>
      <c r="V5" s="47">
        <f t="shared" si="4"/>
        <v>11</v>
      </c>
      <c r="W5" s="39"/>
      <c r="X5" s="39"/>
      <c r="Y5" s="2" t="s">
        <v>332</v>
      </c>
      <c r="Z5" s="12" t="s">
        <v>333</v>
      </c>
      <c r="AA5" s="2" t="s">
        <v>334</v>
      </c>
      <c r="AB5" s="12" t="s">
        <v>86</v>
      </c>
      <c r="AC5" s="41">
        <f t="shared" si="0"/>
        <v>14</v>
      </c>
      <c r="AD5" s="41">
        <f t="shared" si="5"/>
        <v>13</v>
      </c>
      <c r="AE5" s="37">
        <f t="shared" si="6"/>
        <v>15</v>
      </c>
      <c r="AF5" s="41">
        <f t="shared" ref="AF5:AF11" si="9">AD5-AC5</f>
        <v>-1</v>
      </c>
      <c r="AG5" s="37">
        <f>AE5-AD5</f>
        <v>2</v>
      </c>
      <c r="AH5" s="37"/>
      <c r="AI5" s="12" t="s">
        <v>333</v>
      </c>
      <c r="AJ5" s="2" t="s">
        <v>334</v>
      </c>
      <c r="AK5" s="12" t="s">
        <v>86</v>
      </c>
      <c r="AL5" s="41">
        <f t="shared" si="1"/>
        <v>11</v>
      </c>
      <c r="AM5" s="41">
        <f t="shared" si="2"/>
        <v>11</v>
      </c>
      <c r="AN5" s="37">
        <f t="shared" si="7"/>
        <v>11</v>
      </c>
      <c r="AO5" s="41">
        <f t="shared" si="8"/>
        <v>0</v>
      </c>
      <c r="AP5" s="5">
        <f t="shared" ref="AP5:AP11" si="10">AN5-AM5</f>
        <v>0</v>
      </c>
    </row>
    <row r="6" spans="1:44" s="2" customFormat="1" x14ac:dyDescent="0.2">
      <c r="A6" s="47"/>
      <c r="B6" s="47">
        <v>4</v>
      </c>
      <c r="C6" s="48" t="s">
        <v>335</v>
      </c>
      <c r="D6" s="47">
        <v>3</v>
      </c>
      <c r="E6" s="47">
        <v>1</v>
      </c>
      <c r="F6" s="47">
        <v>1</v>
      </c>
      <c r="G6" s="47">
        <v>3</v>
      </c>
      <c r="H6" s="47">
        <v>3</v>
      </c>
      <c r="I6" s="47">
        <v>3</v>
      </c>
      <c r="J6" s="47">
        <v>3</v>
      </c>
      <c r="K6" s="47">
        <v>3</v>
      </c>
      <c r="L6" s="47">
        <v>3</v>
      </c>
      <c r="M6" s="47">
        <f t="shared" si="3"/>
        <v>23</v>
      </c>
      <c r="N6" s="48" t="s">
        <v>335</v>
      </c>
      <c r="O6" s="47">
        <v>3</v>
      </c>
      <c r="P6" s="47">
        <v>1</v>
      </c>
      <c r="Q6" s="47">
        <v>1</v>
      </c>
      <c r="R6" s="47">
        <v>1</v>
      </c>
      <c r="S6" s="47">
        <v>1</v>
      </c>
      <c r="T6" s="47">
        <v>1</v>
      </c>
      <c r="U6" s="47">
        <v>1</v>
      </c>
      <c r="V6" s="47">
        <f t="shared" si="4"/>
        <v>9</v>
      </c>
      <c r="W6" s="39"/>
      <c r="X6" s="39"/>
      <c r="Y6" s="12" t="s">
        <v>335</v>
      </c>
      <c r="Z6" s="12" t="s">
        <v>335</v>
      </c>
      <c r="AA6" s="12" t="s">
        <v>336</v>
      </c>
      <c r="AB6" s="21" t="s">
        <v>151</v>
      </c>
      <c r="AC6" s="41">
        <f t="shared" si="0"/>
        <v>23</v>
      </c>
      <c r="AD6" s="41">
        <f t="shared" si="5"/>
        <v>11</v>
      </c>
      <c r="AE6" s="37">
        <f t="shared" si="6"/>
        <v>7</v>
      </c>
      <c r="AF6" s="41">
        <f t="shared" si="9"/>
        <v>-12</v>
      </c>
      <c r="AG6" s="37">
        <f t="shared" ref="AG6:AG11" si="11">AE6-AD6</f>
        <v>-4</v>
      </c>
      <c r="AH6" s="37"/>
      <c r="AI6" s="12" t="s">
        <v>335</v>
      </c>
      <c r="AJ6" s="12" t="s">
        <v>336</v>
      </c>
      <c r="AK6" s="21" t="s">
        <v>151</v>
      </c>
      <c r="AL6" s="41">
        <f t="shared" si="1"/>
        <v>9</v>
      </c>
      <c r="AM6" s="41">
        <f t="shared" si="2"/>
        <v>11</v>
      </c>
      <c r="AN6" s="37">
        <f t="shared" si="7"/>
        <v>11</v>
      </c>
      <c r="AO6" s="41">
        <f t="shared" si="8"/>
        <v>2</v>
      </c>
      <c r="AP6" s="5">
        <f t="shared" si="10"/>
        <v>0</v>
      </c>
    </row>
    <row r="7" spans="1:44" s="2" customFormat="1" x14ac:dyDescent="0.2">
      <c r="A7" s="47"/>
      <c r="B7" s="45">
        <v>5</v>
      </c>
      <c r="C7" s="48" t="s">
        <v>337</v>
      </c>
      <c r="D7" s="47">
        <v>4</v>
      </c>
      <c r="E7" s="47">
        <v>0</v>
      </c>
      <c r="F7" s="47">
        <v>1</v>
      </c>
      <c r="G7" s="47">
        <v>0</v>
      </c>
      <c r="H7" s="47">
        <v>4</v>
      </c>
      <c r="I7" s="47">
        <v>4</v>
      </c>
      <c r="J7" s="47">
        <v>1</v>
      </c>
      <c r="K7" s="47">
        <v>3</v>
      </c>
      <c r="L7" s="47">
        <v>0</v>
      </c>
      <c r="M7" s="47">
        <f t="shared" si="3"/>
        <v>17</v>
      </c>
      <c r="N7" s="48" t="s">
        <v>337</v>
      </c>
      <c r="O7" s="47">
        <v>4</v>
      </c>
      <c r="P7" s="47">
        <v>0</v>
      </c>
      <c r="Q7" s="47">
        <v>0</v>
      </c>
      <c r="R7" s="47">
        <v>0</v>
      </c>
      <c r="S7" s="47">
        <v>0</v>
      </c>
      <c r="T7" s="47">
        <v>0</v>
      </c>
      <c r="U7" s="47">
        <v>1</v>
      </c>
      <c r="V7" s="47">
        <f t="shared" si="4"/>
        <v>5</v>
      </c>
      <c r="W7" s="39"/>
      <c r="X7" s="39"/>
      <c r="Y7" s="40" t="s">
        <v>345</v>
      </c>
      <c r="Z7" s="12" t="s">
        <v>337</v>
      </c>
      <c r="AA7" s="2" t="s">
        <v>337</v>
      </c>
      <c r="AB7" s="16" t="s">
        <v>173</v>
      </c>
      <c r="AC7" s="41">
        <f t="shared" si="0"/>
        <v>17</v>
      </c>
      <c r="AD7" s="41">
        <f t="shared" si="5"/>
        <v>2</v>
      </c>
      <c r="AE7" s="37">
        <f t="shared" si="6"/>
        <v>11</v>
      </c>
      <c r="AF7" s="41">
        <f t="shared" si="9"/>
        <v>-15</v>
      </c>
      <c r="AG7" s="37">
        <f t="shared" si="11"/>
        <v>9</v>
      </c>
      <c r="AH7" s="37"/>
      <c r="AI7" s="12" t="s">
        <v>337</v>
      </c>
      <c r="AJ7" s="2" t="s">
        <v>337</v>
      </c>
      <c r="AK7" s="16" t="s">
        <v>173</v>
      </c>
      <c r="AL7" s="41">
        <f t="shared" si="1"/>
        <v>5</v>
      </c>
      <c r="AM7" s="41">
        <f t="shared" si="2"/>
        <v>6</v>
      </c>
      <c r="AN7" s="37">
        <f t="shared" si="7"/>
        <v>9</v>
      </c>
      <c r="AO7" s="41">
        <f t="shared" si="8"/>
        <v>1</v>
      </c>
      <c r="AP7" s="5">
        <f t="shared" si="10"/>
        <v>3</v>
      </c>
    </row>
    <row r="8" spans="1:44" s="2" customFormat="1" x14ac:dyDescent="0.2">
      <c r="A8" s="47"/>
      <c r="B8" s="47">
        <v>6</v>
      </c>
      <c r="C8" s="48" t="s">
        <v>338</v>
      </c>
      <c r="D8" s="47">
        <v>3</v>
      </c>
      <c r="E8" s="47">
        <v>4</v>
      </c>
      <c r="F8" s="47">
        <v>3</v>
      </c>
      <c r="G8" s="47">
        <v>1</v>
      </c>
      <c r="H8" s="47">
        <v>0</v>
      </c>
      <c r="I8" s="47">
        <v>0</v>
      </c>
      <c r="J8" s="47">
        <v>1</v>
      </c>
      <c r="K8" s="47">
        <v>3</v>
      </c>
      <c r="L8" s="47">
        <v>3</v>
      </c>
      <c r="M8" s="47">
        <f t="shared" si="3"/>
        <v>18</v>
      </c>
      <c r="N8" s="48" t="s">
        <v>338</v>
      </c>
      <c r="O8" s="47">
        <v>0</v>
      </c>
      <c r="P8" s="47">
        <v>1</v>
      </c>
      <c r="Q8" s="47">
        <v>4</v>
      </c>
      <c r="R8" s="47">
        <v>1</v>
      </c>
      <c r="S8" s="47">
        <v>1</v>
      </c>
      <c r="T8" s="47">
        <v>3</v>
      </c>
      <c r="U8" s="47">
        <v>4</v>
      </c>
      <c r="V8" s="47">
        <f t="shared" si="4"/>
        <v>14</v>
      </c>
      <c r="W8" s="39"/>
      <c r="X8" s="39"/>
      <c r="Y8" s="12" t="s">
        <v>338</v>
      </c>
      <c r="Z8" s="12" t="s">
        <v>338</v>
      </c>
      <c r="AA8" s="12" t="s">
        <v>338</v>
      </c>
      <c r="AB8" s="16" t="s">
        <v>194</v>
      </c>
      <c r="AC8" s="41">
        <f t="shared" si="0"/>
        <v>18</v>
      </c>
      <c r="AD8" s="41">
        <f t="shared" si="5"/>
        <v>13</v>
      </c>
      <c r="AE8" s="37">
        <f t="shared" si="6"/>
        <v>7</v>
      </c>
      <c r="AF8" s="41">
        <f t="shared" si="9"/>
        <v>-5</v>
      </c>
      <c r="AG8" s="37">
        <f t="shared" si="11"/>
        <v>-6</v>
      </c>
      <c r="AH8" s="37"/>
      <c r="AI8" s="12" t="s">
        <v>338</v>
      </c>
      <c r="AJ8" s="12" t="s">
        <v>338</v>
      </c>
      <c r="AK8" s="16" t="s">
        <v>194</v>
      </c>
      <c r="AL8" s="41">
        <f t="shared" si="1"/>
        <v>14</v>
      </c>
      <c r="AM8" s="41">
        <f t="shared" si="2"/>
        <v>9</v>
      </c>
      <c r="AN8" s="37">
        <f t="shared" si="7"/>
        <v>4</v>
      </c>
      <c r="AO8" s="41">
        <f t="shared" si="8"/>
        <v>-5</v>
      </c>
      <c r="AP8" s="5">
        <f t="shared" si="10"/>
        <v>-5</v>
      </c>
    </row>
    <row r="9" spans="1:44" s="2" customFormat="1" x14ac:dyDescent="0.2">
      <c r="A9" s="47"/>
      <c r="B9" s="45">
        <v>7</v>
      </c>
      <c r="C9" s="48" t="s">
        <v>216</v>
      </c>
      <c r="D9" s="47">
        <v>1</v>
      </c>
      <c r="E9" s="47">
        <v>1</v>
      </c>
      <c r="F9" s="47">
        <v>1</v>
      </c>
      <c r="G9" s="47">
        <v>1</v>
      </c>
      <c r="H9" s="47">
        <v>1</v>
      </c>
      <c r="I9" s="47">
        <v>0</v>
      </c>
      <c r="J9" s="47">
        <v>1</v>
      </c>
      <c r="K9" s="47">
        <v>3</v>
      </c>
      <c r="L9" s="47">
        <v>1</v>
      </c>
      <c r="M9" s="47">
        <f t="shared" si="3"/>
        <v>10</v>
      </c>
      <c r="N9" s="48" t="s">
        <v>216</v>
      </c>
      <c r="O9" s="47">
        <v>1</v>
      </c>
      <c r="P9" s="47">
        <v>1</v>
      </c>
      <c r="Q9" s="47">
        <v>1</v>
      </c>
      <c r="R9" s="47">
        <v>1</v>
      </c>
      <c r="S9" s="47">
        <v>0</v>
      </c>
      <c r="T9" s="47">
        <v>3</v>
      </c>
      <c r="U9" s="47">
        <v>3</v>
      </c>
      <c r="V9" s="47">
        <f t="shared" si="4"/>
        <v>10</v>
      </c>
      <c r="W9" s="39"/>
      <c r="X9" s="39"/>
      <c r="Y9" s="40" t="s">
        <v>216</v>
      </c>
      <c r="Z9" s="12" t="s">
        <v>216</v>
      </c>
      <c r="AA9" s="2" t="s">
        <v>216</v>
      </c>
      <c r="AB9" s="16" t="s">
        <v>216</v>
      </c>
      <c r="AC9" s="41">
        <f t="shared" si="0"/>
        <v>10</v>
      </c>
      <c r="AD9" s="41">
        <f t="shared" si="5"/>
        <v>14</v>
      </c>
      <c r="AE9" s="37">
        <f t="shared" si="6"/>
        <v>18</v>
      </c>
      <c r="AF9" s="41">
        <f t="shared" si="9"/>
        <v>4</v>
      </c>
      <c r="AG9" s="37">
        <f t="shared" si="11"/>
        <v>4</v>
      </c>
      <c r="AH9" s="37"/>
      <c r="AI9" s="12" t="s">
        <v>216</v>
      </c>
      <c r="AJ9" s="2" t="s">
        <v>216</v>
      </c>
      <c r="AK9" s="16" t="s">
        <v>216</v>
      </c>
      <c r="AL9" s="41">
        <f t="shared" si="1"/>
        <v>10</v>
      </c>
      <c r="AM9" s="41">
        <f t="shared" si="2"/>
        <v>10</v>
      </c>
      <c r="AN9" s="37">
        <f t="shared" si="7"/>
        <v>15</v>
      </c>
      <c r="AO9" s="41">
        <f t="shared" si="8"/>
        <v>0</v>
      </c>
      <c r="AP9" s="5">
        <f t="shared" si="10"/>
        <v>5</v>
      </c>
    </row>
    <row r="10" spans="1:44" s="2" customFormat="1" x14ac:dyDescent="0.2">
      <c r="A10" s="47"/>
      <c r="B10" s="47">
        <v>8</v>
      </c>
      <c r="C10" s="48" t="s">
        <v>339</v>
      </c>
      <c r="D10" s="47">
        <v>3</v>
      </c>
      <c r="E10" s="47">
        <v>3</v>
      </c>
      <c r="F10" s="47">
        <v>0</v>
      </c>
      <c r="G10" s="47">
        <v>1</v>
      </c>
      <c r="H10" s="47">
        <v>4</v>
      </c>
      <c r="I10" s="47">
        <v>0</v>
      </c>
      <c r="J10" s="47">
        <v>0</v>
      </c>
      <c r="K10" s="47">
        <v>1</v>
      </c>
      <c r="L10" s="47">
        <v>0</v>
      </c>
      <c r="M10" s="47">
        <f t="shared" si="3"/>
        <v>12</v>
      </c>
      <c r="N10" s="48" t="s">
        <v>339</v>
      </c>
      <c r="O10" s="47">
        <v>1</v>
      </c>
      <c r="P10" s="47">
        <v>1</v>
      </c>
      <c r="Q10" s="47">
        <v>1</v>
      </c>
      <c r="R10" s="47">
        <v>1</v>
      </c>
      <c r="S10" s="47">
        <v>1</v>
      </c>
      <c r="T10" s="47">
        <v>3</v>
      </c>
      <c r="U10" s="47">
        <v>0</v>
      </c>
      <c r="V10" s="47">
        <f t="shared" si="4"/>
        <v>8</v>
      </c>
      <c r="W10" s="39"/>
      <c r="X10" s="39"/>
      <c r="Y10" s="40" t="s">
        <v>339</v>
      </c>
      <c r="Z10" s="12" t="s">
        <v>339</v>
      </c>
      <c r="AA10" s="2" t="s">
        <v>339</v>
      </c>
      <c r="AB10" s="16" t="s">
        <v>237</v>
      </c>
      <c r="AC10" s="41">
        <f t="shared" si="0"/>
        <v>12</v>
      </c>
      <c r="AD10" s="41">
        <f t="shared" si="5"/>
        <v>9</v>
      </c>
      <c r="AE10" s="37">
        <f t="shared" si="6"/>
        <v>12</v>
      </c>
      <c r="AF10" s="41">
        <f t="shared" si="9"/>
        <v>-3</v>
      </c>
      <c r="AG10" s="37">
        <f t="shared" si="11"/>
        <v>3</v>
      </c>
      <c r="AH10" s="37"/>
      <c r="AI10" s="12" t="s">
        <v>339</v>
      </c>
      <c r="AJ10" s="2" t="s">
        <v>339</v>
      </c>
      <c r="AK10" s="16" t="s">
        <v>237</v>
      </c>
      <c r="AL10" s="41">
        <f t="shared" si="1"/>
        <v>8</v>
      </c>
      <c r="AM10" s="41">
        <f t="shared" si="2"/>
        <v>9</v>
      </c>
      <c r="AN10" s="37">
        <f t="shared" si="7"/>
        <v>8</v>
      </c>
      <c r="AO10" s="41">
        <f t="shared" si="8"/>
        <v>1</v>
      </c>
      <c r="AP10" s="5">
        <f t="shared" si="10"/>
        <v>-1</v>
      </c>
    </row>
    <row r="11" spans="1:44" s="5" customFormat="1" x14ac:dyDescent="0.2">
      <c r="A11" s="45"/>
      <c r="B11" s="45">
        <v>9</v>
      </c>
      <c r="C11" s="46" t="s">
        <v>302</v>
      </c>
      <c r="D11" s="45">
        <v>1</v>
      </c>
      <c r="E11" s="45">
        <v>3</v>
      </c>
      <c r="F11" s="45">
        <v>1</v>
      </c>
      <c r="G11" s="45">
        <v>1</v>
      </c>
      <c r="H11" s="45">
        <v>1</v>
      </c>
      <c r="I11" s="45">
        <v>1</v>
      </c>
      <c r="J11" s="45">
        <v>0</v>
      </c>
      <c r="K11" s="45">
        <v>0</v>
      </c>
      <c r="L11" s="45">
        <v>0</v>
      </c>
      <c r="M11" s="45">
        <f>SUM(D11:L11)</f>
        <v>8</v>
      </c>
      <c r="N11" s="46" t="s">
        <v>302</v>
      </c>
      <c r="O11" s="45">
        <v>1</v>
      </c>
      <c r="P11" s="45">
        <v>1</v>
      </c>
      <c r="Q11" s="45">
        <v>1</v>
      </c>
      <c r="R11" s="45">
        <v>1</v>
      </c>
      <c r="S11" s="45">
        <v>1</v>
      </c>
      <c r="T11" s="45">
        <v>3</v>
      </c>
      <c r="U11" s="45">
        <v>1</v>
      </c>
      <c r="V11" s="45">
        <f t="shared" si="4"/>
        <v>9</v>
      </c>
      <c r="W11" s="36"/>
      <c r="X11" s="36"/>
      <c r="Y11" s="42" t="s">
        <v>302</v>
      </c>
      <c r="Z11" s="35" t="s">
        <v>302</v>
      </c>
      <c r="AA11" s="5" t="s">
        <v>302</v>
      </c>
      <c r="AB11" s="16" t="s">
        <v>302</v>
      </c>
      <c r="AC11" s="37">
        <f t="shared" si="0"/>
        <v>8</v>
      </c>
      <c r="AD11" s="37">
        <f t="shared" si="5"/>
        <v>11</v>
      </c>
      <c r="AE11" s="37">
        <f t="shared" si="6"/>
        <v>9</v>
      </c>
      <c r="AF11" s="37">
        <f t="shared" si="9"/>
        <v>3</v>
      </c>
      <c r="AG11" s="37">
        <f t="shared" si="11"/>
        <v>-2</v>
      </c>
      <c r="AH11" s="37"/>
      <c r="AI11" s="35" t="s">
        <v>302</v>
      </c>
      <c r="AJ11" s="5" t="s">
        <v>302</v>
      </c>
      <c r="AK11" s="16" t="s">
        <v>302</v>
      </c>
      <c r="AL11" s="37">
        <f t="shared" si="1"/>
        <v>9</v>
      </c>
      <c r="AM11" s="37">
        <f t="shared" si="2"/>
        <v>9</v>
      </c>
      <c r="AN11" s="37">
        <f t="shared" si="7"/>
        <v>9</v>
      </c>
      <c r="AO11" s="37">
        <f t="shared" si="8"/>
        <v>0</v>
      </c>
      <c r="AP11" s="5">
        <f t="shared" si="10"/>
        <v>0</v>
      </c>
    </row>
    <row r="12" spans="1:44" x14ac:dyDescent="0.2">
      <c r="A12" s="45"/>
      <c r="B12" s="45"/>
      <c r="C12" s="46"/>
      <c r="D12" s="45"/>
      <c r="E12" s="45"/>
      <c r="F12" s="45"/>
      <c r="G12" s="45"/>
      <c r="H12" s="45"/>
      <c r="I12" s="45"/>
      <c r="J12" s="45"/>
      <c r="K12" s="45"/>
      <c r="L12" s="45"/>
      <c r="M12" s="45"/>
      <c r="N12" s="45"/>
      <c r="O12" s="45"/>
      <c r="P12" s="45"/>
      <c r="Q12" s="45"/>
      <c r="R12" s="45"/>
      <c r="S12" s="45"/>
      <c r="T12" s="45"/>
      <c r="U12" s="45"/>
      <c r="V12" s="45"/>
      <c r="W12" s="30"/>
      <c r="X12" s="30"/>
      <c r="Y12" s="31"/>
      <c r="Z12" s="24"/>
      <c r="AA12"/>
      <c r="AB12"/>
      <c r="AI12" s="24"/>
      <c r="AJ12"/>
      <c r="AK12"/>
    </row>
    <row r="13" spans="1:44" x14ac:dyDescent="0.2">
      <c r="A13" s="45"/>
      <c r="B13" s="45"/>
      <c r="C13" s="46"/>
      <c r="D13" s="49">
        <f t="shared" ref="D13:M13" si="12">AVERAGE(D3:D11)</f>
        <v>2.4444444444444446</v>
      </c>
      <c r="E13" s="49">
        <f t="shared" si="12"/>
        <v>1.8888888888888888</v>
      </c>
      <c r="F13" s="49">
        <f t="shared" si="12"/>
        <v>1.3333333333333333</v>
      </c>
      <c r="G13" s="49">
        <f t="shared" si="12"/>
        <v>1.3333333333333333</v>
      </c>
      <c r="H13" s="49">
        <f t="shared" si="12"/>
        <v>2.1111111111111112</v>
      </c>
      <c r="I13" s="49">
        <f t="shared" si="12"/>
        <v>1</v>
      </c>
      <c r="J13" s="49">
        <f t="shared" si="12"/>
        <v>0.77777777777777779</v>
      </c>
      <c r="K13" s="49">
        <f t="shared" si="12"/>
        <v>1.6666666666666667</v>
      </c>
      <c r="L13" s="49">
        <f t="shared" si="12"/>
        <v>1.2222222222222223</v>
      </c>
      <c r="M13" s="49">
        <f t="shared" si="12"/>
        <v>13.777777777777779</v>
      </c>
      <c r="N13" s="45"/>
      <c r="O13" s="49">
        <f t="shared" ref="O13:V13" si="13">AVERAGE(O3:O11)</f>
        <v>1.6666666666666667</v>
      </c>
      <c r="P13" s="49">
        <f t="shared" si="13"/>
        <v>0.88888888888888884</v>
      </c>
      <c r="Q13" s="49">
        <f t="shared" si="13"/>
        <v>1.4444444444444444</v>
      </c>
      <c r="R13" s="49">
        <f t="shared" si="13"/>
        <v>0.88888888888888884</v>
      </c>
      <c r="S13" s="49">
        <f t="shared" si="13"/>
        <v>0.77777777777777779</v>
      </c>
      <c r="T13" s="49">
        <f t="shared" si="13"/>
        <v>2</v>
      </c>
      <c r="U13" s="49">
        <f t="shared" si="13"/>
        <v>2.2222222222222223</v>
      </c>
      <c r="V13" s="49">
        <f t="shared" si="13"/>
        <v>9.8888888888888893</v>
      </c>
      <c r="W13" s="30"/>
      <c r="X13" s="30"/>
      <c r="Y13" s="31"/>
      <c r="Z13" s="24"/>
      <c r="AA13"/>
      <c r="AB13"/>
      <c r="AI13" s="24"/>
      <c r="AJ13"/>
      <c r="AK13"/>
    </row>
    <row r="14" spans="1:44" x14ac:dyDescent="0.2">
      <c r="W14" s="30"/>
      <c r="X14" s="30"/>
      <c r="Y14" s="31"/>
      <c r="Z14" s="23"/>
    </row>
    <row r="15" spans="1:44" x14ac:dyDescent="0.2">
      <c r="W15" s="30"/>
      <c r="X15" s="30"/>
      <c r="Y15" s="31"/>
      <c r="Z15" s="23"/>
    </row>
    <row r="16" spans="1:44" s="43" customFormat="1" x14ac:dyDescent="0.2">
      <c r="A16" s="65" t="s">
        <v>329</v>
      </c>
      <c r="B16" s="65">
        <v>1</v>
      </c>
      <c r="C16" s="65" t="s">
        <v>330</v>
      </c>
      <c r="D16" s="65">
        <v>3</v>
      </c>
      <c r="E16" s="65">
        <v>1</v>
      </c>
      <c r="F16" s="65">
        <v>1</v>
      </c>
      <c r="G16" s="65">
        <v>1</v>
      </c>
      <c r="H16" s="50" t="s">
        <v>340</v>
      </c>
      <c r="I16" s="65">
        <v>1</v>
      </c>
      <c r="J16" s="65">
        <v>1</v>
      </c>
      <c r="K16" s="65">
        <v>1</v>
      </c>
      <c r="L16" s="65">
        <v>1</v>
      </c>
      <c r="M16" s="65">
        <f>SUM(D16:L16)</f>
        <v>10</v>
      </c>
      <c r="N16" s="65" t="s">
        <v>330</v>
      </c>
      <c r="O16" s="65">
        <v>1</v>
      </c>
      <c r="P16" s="65">
        <v>1</v>
      </c>
      <c r="Q16" s="65">
        <v>1</v>
      </c>
      <c r="R16" s="65">
        <v>1</v>
      </c>
      <c r="S16" s="65">
        <v>1</v>
      </c>
      <c r="T16" s="65">
        <v>3</v>
      </c>
      <c r="U16" s="65">
        <v>4</v>
      </c>
      <c r="V16" s="65">
        <f t="shared" ref="V16:V24" si="14">SUM(O16:U16)</f>
        <v>12</v>
      </c>
      <c r="W16" s="51"/>
      <c r="X16" s="51"/>
      <c r="Y16" s="52"/>
      <c r="Z16" s="53"/>
      <c r="AA16" s="54"/>
      <c r="AB16" s="54"/>
      <c r="AC16" s="54"/>
      <c r="AD16" s="54"/>
      <c r="AE16" s="54"/>
      <c r="AF16" s="54"/>
      <c r="AG16" s="54"/>
      <c r="AH16" s="54"/>
      <c r="AI16" s="54"/>
      <c r="AJ16" s="54"/>
      <c r="AK16" s="54"/>
      <c r="AL16" s="54"/>
      <c r="AM16" s="54"/>
      <c r="AN16" s="54"/>
      <c r="AO16" s="54"/>
    </row>
    <row r="17" spans="1:41" s="43" customFormat="1" x14ac:dyDescent="0.2">
      <c r="A17" s="65"/>
      <c r="B17" s="65">
        <v>2</v>
      </c>
      <c r="C17" s="65" t="s">
        <v>65</v>
      </c>
      <c r="D17" s="65">
        <v>1</v>
      </c>
      <c r="E17" s="65">
        <v>1</v>
      </c>
      <c r="F17" s="65">
        <v>1</v>
      </c>
      <c r="G17" s="65">
        <v>1</v>
      </c>
      <c r="H17" s="65">
        <v>1</v>
      </c>
      <c r="I17" s="65">
        <v>1</v>
      </c>
      <c r="J17" s="65">
        <v>1</v>
      </c>
      <c r="K17" s="65">
        <v>1</v>
      </c>
      <c r="L17" s="65">
        <v>1</v>
      </c>
      <c r="M17" s="65">
        <f t="shared" ref="M17:M24" si="15">SUM(D17:L17)</f>
        <v>9</v>
      </c>
      <c r="N17" s="65" t="s">
        <v>65</v>
      </c>
      <c r="O17" s="65">
        <v>1</v>
      </c>
      <c r="P17" s="65">
        <v>0</v>
      </c>
      <c r="Q17" s="65">
        <v>1</v>
      </c>
      <c r="R17" s="65">
        <v>0</v>
      </c>
      <c r="S17" s="65">
        <v>0</v>
      </c>
      <c r="T17" s="65">
        <v>3</v>
      </c>
      <c r="U17" s="65">
        <v>1</v>
      </c>
      <c r="V17" s="65">
        <f t="shared" si="14"/>
        <v>6</v>
      </c>
      <c r="W17" s="51"/>
      <c r="X17" s="51"/>
      <c r="Z17" s="54"/>
      <c r="AA17" s="54"/>
      <c r="AB17" s="54"/>
      <c r="AC17" s="54"/>
      <c r="AD17" s="54"/>
      <c r="AE17" s="54"/>
      <c r="AF17" s="54"/>
      <c r="AG17" s="54"/>
      <c r="AH17" s="54"/>
      <c r="AI17" s="54"/>
      <c r="AJ17" s="54"/>
      <c r="AK17" s="54"/>
      <c r="AL17" s="54"/>
      <c r="AM17" s="54"/>
      <c r="AN17" s="54"/>
      <c r="AO17" s="54"/>
    </row>
    <row r="18" spans="1:41" x14ac:dyDescent="0.2">
      <c r="A18" s="55"/>
      <c r="B18" s="65">
        <v>3</v>
      </c>
      <c r="C18" s="55" t="s">
        <v>334</v>
      </c>
      <c r="D18" s="55">
        <v>3</v>
      </c>
      <c r="E18" s="55">
        <v>3</v>
      </c>
      <c r="F18" s="55">
        <v>1</v>
      </c>
      <c r="G18" s="55">
        <v>1</v>
      </c>
      <c r="H18" s="55">
        <v>1</v>
      </c>
      <c r="I18" s="55">
        <v>1</v>
      </c>
      <c r="J18" s="55">
        <v>1</v>
      </c>
      <c r="K18" s="55">
        <v>1</v>
      </c>
      <c r="L18" s="55">
        <v>1</v>
      </c>
      <c r="M18" s="55">
        <f t="shared" si="15"/>
        <v>13</v>
      </c>
      <c r="N18" s="55" t="s">
        <v>334</v>
      </c>
      <c r="O18" s="55">
        <v>1</v>
      </c>
      <c r="P18" s="55">
        <v>1</v>
      </c>
      <c r="Q18" s="55">
        <v>3</v>
      </c>
      <c r="R18" s="55">
        <v>1</v>
      </c>
      <c r="S18" s="55">
        <v>1</v>
      </c>
      <c r="T18" s="55">
        <v>3</v>
      </c>
      <c r="U18" s="55">
        <v>1</v>
      </c>
      <c r="V18" s="55">
        <f t="shared" si="14"/>
        <v>11</v>
      </c>
      <c r="W18" s="30"/>
      <c r="X18" s="32"/>
      <c r="Y18" s="32"/>
      <c r="AD18"/>
      <c r="AE18"/>
      <c r="AF18"/>
      <c r="AG18"/>
      <c r="AH18"/>
      <c r="AI18"/>
      <c r="AJ18"/>
      <c r="AK18"/>
      <c r="AL18"/>
      <c r="AM18"/>
      <c r="AN18"/>
      <c r="AO18"/>
    </row>
    <row r="19" spans="1:41" s="43" customFormat="1" x14ac:dyDescent="0.2">
      <c r="A19" s="65"/>
      <c r="B19" s="65">
        <v>4</v>
      </c>
      <c r="C19" s="66" t="s">
        <v>336</v>
      </c>
      <c r="D19" s="65">
        <v>1</v>
      </c>
      <c r="E19" s="65">
        <v>3</v>
      </c>
      <c r="F19" s="65">
        <v>1</v>
      </c>
      <c r="G19" s="65">
        <v>1</v>
      </c>
      <c r="H19" s="65">
        <v>1</v>
      </c>
      <c r="I19" s="65">
        <v>1</v>
      </c>
      <c r="J19" s="65">
        <v>1</v>
      </c>
      <c r="K19" s="65">
        <v>1</v>
      </c>
      <c r="L19" s="65">
        <v>1</v>
      </c>
      <c r="M19" s="65">
        <f t="shared" si="15"/>
        <v>11</v>
      </c>
      <c r="N19" s="66" t="s">
        <v>336</v>
      </c>
      <c r="O19" s="65">
        <v>1</v>
      </c>
      <c r="P19" s="65">
        <v>1</v>
      </c>
      <c r="Q19" s="65">
        <v>1</v>
      </c>
      <c r="R19" s="65">
        <v>1</v>
      </c>
      <c r="S19" s="65">
        <v>1</v>
      </c>
      <c r="T19" s="65">
        <v>3</v>
      </c>
      <c r="U19" s="65">
        <v>3</v>
      </c>
      <c r="V19" s="65">
        <f t="shared" si="14"/>
        <v>11</v>
      </c>
      <c r="W19" s="51"/>
      <c r="X19" s="54"/>
      <c r="Y19" s="54"/>
      <c r="Z19" s="54"/>
      <c r="AA19" s="54"/>
      <c r="AB19" s="54"/>
      <c r="AC19" s="54"/>
    </row>
    <row r="20" spans="1:41" x14ac:dyDescent="0.2">
      <c r="A20" s="55"/>
      <c r="B20" s="65">
        <v>5</v>
      </c>
      <c r="C20" s="55" t="s">
        <v>337</v>
      </c>
      <c r="D20" s="55">
        <v>0</v>
      </c>
      <c r="E20" s="55">
        <v>1</v>
      </c>
      <c r="F20" s="55">
        <v>1</v>
      </c>
      <c r="G20" s="55">
        <v>0</v>
      </c>
      <c r="H20" s="55">
        <v>0</v>
      </c>
      <c r="I20" s="55">
        <v>0</v>
      </c>
      <c r="J20" s="55">
        <v>0</v>
      </c>
      <c r="K20" s="55">
        <v>0</v>
      </c>
      <c r="L20" s="55">
        <v>0</v>
      </c>
      <c r="M20" s="55">
        <f t="shared" si="15"/>
        <v>2</v>
      </c>
      <c r="N20" s="55" t="s">
        <v>337</v>
      </c>
      <c r="O20" s="55">
        <v>1</v>
      </c>
      <c r="P20" s="55">
        <v>1</v>
      </c>
      <c r="Q20" s="55">
        <v>1</v>
      </c>
      <c r="R20" s="55">
        <v>1</v>
      </c>
      <c r="S20" s="55">
        <v>0</v>
      </c>
      <c r="T20" s="55">
        <v>1</v>
      </c>
      <c r="U20" s="55">
        <v>1</v>
      </c>
      <c r="V20" s="55">
        <f t="shared" si="14"/>
        <v>6</v>
      </c>
      <c r="W20" s="30"/>
      <c r="X20" s="32"/>
      <c r="Y20" s="32"/>
      <c r="AD20"/>
      <c r="AE20"/>
      <c r="AF20"/>
      <c r="AG20"/>
      <c r="AH20"/>
      <c r="AI20"/>
      <c r="AJ20"/>
      <c r="AK20"/>
      <c r="AL20"/>
      <c r="AM20"/>
      <c r="AN20"/>
      <c r="AO20"/>
    </row>
    <row r="21" spans="1:41" s="43" customFormat="1" x14ac:dyDescent="0.2">
      <c r="A21" s="65"/>
      <c r="B21" s="65">
        <v>6</v>
      </c>
      <c r="C21" s="66" t="s">
        <v>338</v>
      </c>
      <c r="D21" s="65">
        <v>3</v>
      </c>
      <c r="E21" s="65">
        <v>3</v>
      </c>
      <c r="F21" s="65">
        <v>1</v>
      </c>
      <c r="G21" s="65">
        <v>1</v>
      </c>
      <c r="H21" s="65">
        <v>1</v>
      </c>
      <c r="I21" s="65">
        <v>1</v>
      </c>
      <c r="J21" s="65">
        <v>1</v>
      </c>
      <c r="K21" s="65">
        <v>1</v>
      </c>
      <c r="L21" s="65">
        <v>1</v>
      </c>
      <c r="M21" s="65">
        <f t="shared" si="15"/>
        <v>13</v>
      </c>
      <c r="N21" s="66" t="s">
        <v>338</v>
      </c>
      <c r="O21" s="65">
        <v>1</v>
      </c>
      <c r="P21" s="65">
        <v>1</v>
      </c>
      <c r="Q21" s="65">
        <v>1</v>
      </c>
      <c r="R21" s="65">
        <v>1</v>
      </c>
      <c r="S21" s="65">
        <v>1</v>
      </c>
      <c r="T21" s="65">
        <v>3</v>
      </c>
      <c r="U21" s="65">
        <v>1</v>
      </c>
      <c r="V21" s="65">
        <f t="shared" si="14"/>
        <v>9</v>
      </c>
      <c r="W21" s="51"/>
      <c r="X21" s="54"/>
      <c r="Y21" s="54"/>
      <c r="Z21" s="54"/>
      <c r="AA21" s="54"/>
      <c r="AB21" s="54"/>
      <c r="AC21" s="54"/>
    </row>
    <row r="22" spans="1:41" x14ac:dyDescent="0.2">
      <c r="A22" s="55"/>
      <c r="B22" s="65">
        <v>7</v>
      </c>
      <c r="C22" s="55" t="s">
        <v>216</v>
      </c>
      <c r="D22" s="55">
        <v>1</v>
      </c>
      <c r="E22" s="55">
        <v>3</v>
      </c>
      <c r="F22" s="55">
        <v>1</v>
      </c>
      <c r="G22" s="55">
        <v>3</v>
      </c>
      <c r="H22" s="55">
        <v>0</v>
      </c>
      <c r="I22" s="55">
        <v>1</v>
      </c>
      <c r="J22" s="55">
        <v>1</v>
      </c>
      <c r="K22" s="55">
        <v>3</v>
      </c>
      <c r="L22" s="55">
        <v>1</v>
      </c>
      <c r="M22" s="55">
        <f t="shared" si="15"/>
        <v>14</v>
      </c>
      <c r="N22" s="55" t="s">
        <v>216</v>
      </c>
      <c r="O22" s="55">
        <v>1</v>
      </c>
      <c r="P22" s="55">
        <v>1</v>
      </c>
      <c r="Q22" s="55">
        <v>3</v>
      </c>
      <c r="R22" s="55">
        <v>0</v>
      </c>
      <c r="S22" s="55">
        <v>1</v>
      </c>
      <c r="T22" s="55">
        <v>3</v>
      </c>
      <c r="U22" s="55">
        <v>1</v>
      </c>
      <c r="V22" s="55">
        <f t="shared" si="14"/>
        <v>10</v>
      </c>
      <c r="W22" s="30"/>
      <c r="X22" s="32"/>
      <c r="Y22" s="32"/>
      <c r="AD22"/>
      <c r="AE22"/>
      <c r="AF22"/>
      <c r="AG22"/>
      <c r="AH22"/>
      <c r="AI22"/>
      <c r="AJ22"/>
      <c r="AK22"/>
      <c r="AL22"/>
      <c r="AM22"/>
      <c r="AN22"/>
      <c r="AO22"/>
    </row>
    <row r="23" spans="1:41" x14ac:dyDescent="0.2">
      <c r="A23" s="55"/>
      <c r="B23" s="65">
        <v>8</v>
      </c>
      <c r="C23" s="55" t="s">
        <v>339</v>
      </c>
      <c r="D23" s="55">
        <v>1</v>
      </c>
      <c r="E23" s="55">
        <v>1</v>
      </c>
      <c r="F23" s="55">
        <v>1</v>
      </c>
      <c r="G23" s="55">
        <v>1</v>
      </c>
      <c r="H23" s="55">
        <v>1</v>
      </c>
      <c r="I23" s="55">
        <v>1</v>
      </c>
      <c r="J23" s="55">
        <v>1</v>
      </c>
      <c r="K23" s="55">
        <v>1</v>
      </c>
      <c r="L23" s="55">
        <v>1</v>
      </c>
      <c r="M23" s="55">
        <f t="shared" si="15"/>
        <v>9</v>
      </c>
      <c r="N23" s="55" t="s">
        <v>339</v>
      </c>
      <c r="O23" s="55">
        <v>3</v>
      </c>
      <c r="P23" s="55">
        <v>1</v>
      </c>
      <c r="Q23" s="55">
        <v>1</v>
      </c>
      <c r="R23" s="55">
        <v>1</v>
      </c>
      <c r="S23" s="55">
        <v>1</v>
      </c>
      <c r="T23" s="55">
        <v>1</v>
      </c>
      <c r="U23" s="55">
        <v>1</v>
      </c>
      <c r="V23" s="55">
        <f t="shared" si="14"/>
        <v>9</v>
      </c>
      <c r="W23" s="30"/>
      <c r="X23" s="32"/>
      <c r="Y23" s="32"/>
      <c r="AD23"/>
      <c r="AE23"/>
      <c r="AF23"/>
      <c r="AG23"/>
      <c r="AH23"/>
      <c r="AI23"/>
      <c r="AJ23"/>
      <c r="AK23"/>
      <c r="AL23"/>
      <c r="AM23"/>
      <c r="AN23"/>
      <c r="AO23"/>
    </row>
    <row r="24" spans="1:41" x14ac:dyDescent="0.2">
      <c r="A24" s="55"/>
      <c r="B24" s="65">
        <v>9</v>
      </c>
      <c r="C24" s="55" t="s">
        <v>302</v>
      </c>
      <c r="D24" s="55">
        <v>3</v>
      </c>
      <c r="E24" s="55">
        <v>3</v>
      </c>
      <c r="F24" s="55">
        <v>1</v>
      </c>
      <c r="G24" s="55">
        <v>1</v>
      </c>
      <c r="H24" s="55">
        <v>0</v>
      </c>
      <c r="I24" s="55">
        <v>0</v>
      </c>
      <c r="J24" s="55">
        <v>0</v>
      </c>
      <c r="K24" s="55">
        <v>3</v>
      </c>
      <c r="L24" s="55">
        <v>0</v>
      </c>
      <c r="M24" s="55">
        <f t="shared" si="15"/>
        <v>11</v>
      </c>
      <c r="N24" s="55" t="s">
        <v>302</v>
      </c>
      <c r="O24" s="55">
        <v>1</v>
      </c>
      <c r="P24" s="55">
        <v>1</v>
      </c>
      <c r="Q24" s="55">
        <v>1</v>
      </c>
      <c r="R24" s="55">
        <v>1</v>
      </c>
      <c r="S24" s="55">
        <v>1</v>
      </c>
      <c r="T24" s="55">
        <v>3</v>
      </c>
      <c r="U24" s="55">
        <v>1</v>
      </c>
      <c r="V24" s="55">
        <f t="shared" si="14"/>
        <v>9</v>
      </c>
      <c r="W24" s="30"/>
      <c r="X24" s="32"/>
      <c r="Y24" s="32"/>
      <c r="AD24"/>
      <c r="AE24"/>
      <c r="AF24"/>
      <c r="AG24"/>
      <c r="AH24"/>
      <c r="AI24"/>
      <c r="AJ24"/>
      <c r="AK24"/>
      <c r="AL24"/>
      <c r="AM24"/>
      <c r="AN24"/>
      <c r="AO24"/>
    </row>
    <row r="25" spans="1:41" x14ac:dyDescent="0.2">
      <c r="A25" s="55"/>
      <c r="B25" s="55"/>
      <c r="C25" s="55"/>
      <c r="D25" s="55"/>
      <c r="E25" s="55"/>
      <c r="F25" s="55"/>
      <c r="G25" s="55"/>
      <c r="H25" s="55"/>
      <c r="I25" s="55"/>
      <c r="J25" s="55"/>
      <c r="K25" s="55"/>
      <c r="L25" s="55"/>
      <c r="M25" s="55"/>
      <c r="N25" s="55"/>
      <c r="O25" s="55"/>
      <c r="P25" s="55"/>
      <c r="Q25" s="55"/>
      <c r="R25" s="55"/>
      <c r="S25" s="55"/>
      <c r="T25" s="55"/>
      <c r="U25" s="55"/>
      <c r="V25" s="55"/>
      <c r="W25" s="30"/>
      <c r="X25" s="32"/>
      <c r="Y25" s="32"/>
      <c r="AD25"/>
      <c r="AE25"/>
      <c r="AF25"/>
      <c r="AG25"/>
      <c r="AH25"/>
      <c r="AI25"/>
      <c r="AJ25"/>
      <c r="AK25"/>
      <c r="AL25"/>
      <c r="AM25"/>
      <c r="AN25"/>
      <c r="AO25"/>
    </row>
    <row r="26" spans="1:41" x14ac:dyDescent="0.2">
      <c r="A26" s="55"/>
      <c r="B26" s="55"/>
      <c r="C26" s="55"/>
      <c r="D26" s="74">
        <f t="shared" ref="D26:M26" si="16">AVERAGE(D16:D24)</f>
        <v>1.7777777777777777</v>
      </c>
      <c r="E26" s="74">
        <f t="shared" si="16"/>
        <v>2.1111111111111112</v>
      </c>
      <c r="F26" s="74">
        <f t="shared" si="16"/>
        <v>1</v>
      </c>
      <c r="G26" s="74">
        <f t="shared" si="16"/>
        <v>1.1111111111111112</v>
      </c>
      <c r="H26" s="74">
        <f t="shared" si="16"/>
        <v>0.625</v>
      </c>
      <c r="I26" s="74">
        <f t="shared" si="16"/>
        <v>0.77777777777777779</v>
      </c>
      <c r="J26" s="74">
        <f t="shared" si="16"/>
        <v>0.77777777777777779</v>
      </c>
      <c r="K26" s="74">
        <f t="shared" si="16"/>
        <v>1.3333333333333333</v>
      </c>
      <c r="L26" s="74">
        <f t="shared" si="16"/>
        <v>0.77777777777777779</v>
      </c>
      <c r="M26" s="74">
        <f t="shared" si="16"/>
        <v>10.222222222222221</v>
      </c>
      <c r="N26" s="55"/>
      <c r="O26" s="74">
        <f t="shared" ref="O26:V26" si="17">AVERAGE(O16:O24)</f>
        <v>1.2222222222222223</v>
      </c>
      <c r="P26" s="74">
        <f t="shared" si="17"/>
        <v>0.88888888888888884</v>
      </c>
      <c r="Q26" s="74">
        <f t="shared" si="17"/>
        <v>1.4444444444444444</v>
      </c>
      <c r="R26" s="74">
        <f t="shared" si="17"/>
        <v>0.77777777777777779</v>
      </c>
      <c r="S26" s="74">
        <f t="shared" si="17"/>
        <v>0.77777777777777779</v>
      </c>
      <c r="T26" s="74">
        <f t="shared" si="17"/>
        <v>2.5555555555555554</v>
      </c>
      <c r="U26" s="74">
        <f t="shared" si="17"/>
        <v>1.5555555555555556</v>
      </c>
      <c r="V26" s="74">
        <f t="shared" si="17"/>
        <v>9.2222222222222214</v>
      </c>
      <c r="W26" s="29"/>
      <c r="X26" s="32"/>
      <c r="Y26" s="32"/>
      <c r="AD26"/>
      <c r="AE26"/>
      <c r="AF26"/>
      <c r="AG26"/>
      <c r="AH26"/>
      <c r="AI26"/>
      <c r="AJ26"/>
      <c r="AK26"/>
      <c r="AL26"/>
      <c r="AM26"/>
      <c r="AN26"/>
      <c r="AO26"/>
    </row>
    <row r="27" spans="1:41" x14ac:dyDescent="0.2">
      <c r="A27" s="55"/>
      <c r="B27" s="55"/>
      <c r="C27" s="55"/>
      <c r="D27" s="74"/>
      <c r="E27" s="74"/>
      <c r="F27" s="74"/>
      <c r="G27" s="74"/>
      <c r="H27" s="74"/>
      <c r="I27" s="74"/>
      <c r="J27" s="74"/>
      <c r="K27" s="74"/>
      <c r="L27" s="74"/>
      <c r="M27" s="74"/>
      <c r="N27" s="55"/>
      <c r="O27" s="74"/>
      <c r="P27" s="74"/>
      <c r="Q27" s="74"/>
      <c r="R27" s="74"/>
      <c r="S27" s="74"/>
      <c r="T27" s="74"/>
      <c r="U27" s="74"/>
      <c r="V27" s="74"/>
      <c r="W27" s="29"/>
      <c r="X27" s="32"/>
      <c r="Y27" s="32"/>
      <c r="AD27"/>
      <c r="AE27"/>
      <c r="AF27"/>
      <c r="AG27"/>
      <c r="AH27"/>
      <c r="AI27"/>
      <c r="AJ27"/>
      <c r="AK27"/>
      <c r="AL27"/>
      <c r="AM27"/>
      <c r="AN27"/>
      <c r="AO27"/>
    </row>
    <row r="28" spans="1:41" x14ac:dyDescent="0.2">
      <c r="W28" s="29"/>
      <c r="X28" s="32"/>
      <c r="Y28" s="32"/>
      <c r="AD28"/>
      <c r="AE28"/>
      <c r="AF28"/>
      <c r="AG28"/>
      <c r="AH28"/>
      <c r="AI28"/>
      <c r="AJ28"/>
      <c r="AK28"/>
      <c r="AL28"/>
      <c r="AM28"/>
      <c r="AN28"/>
      <c r="AO28"/>
    </row>
    <row r="29" spans="1:41" x14ac:dyDescent="0.2">
      <c r="A29" s="69" t="s">
        <v>341</v>
      </c>
      <c r="B29" s="75">
        <v>1</v>
      </c>
      <c r="C29" s="68" t="s">
        <v>42</v>
      </c>
      <c r="D29" s="69">
        <v>1</v>
      </c>
      <c r="E29" s="69">
        <v>3</v>
      </c>
      <c r="F29" s="69">
        <v>1</v>
      </c>
      <c r="G29" s="69">
        <v>1</v>
      </c>
      <c r="H29" s="69">
        <v>1</v>
      </c>
      <c r="I29" s="69">
        <v>1</v>
      </c>
      <c r="J29" s="69">
        <v>0</v>
      </c>
      <c r="K29" s="69">
        <v>1</v>
      </c>
      <c r="L29" s="69">
        <v>0</v>
      </c>
      <c r="M29" s="69">
        <f>SUM(D29:L29)</f>
        <v>9</v>
      </c>
      <c r="N29" s="68" t="s">
        <v>42</v>
      </c>
      <c r="O29" s="69">
        <v>1</v>
      </c>
      <c r="P29" s="69">
        <v>1</v>
      </c>
      <c r="Q29" s="69">
        <v>1</v>
      </c>
      <c r="R29" s="69">
        <v>1</v>
      </c>
      <c r="S29" s="69">
        <v>1</v>
      </c>
      <c r="T29" s="69">
        <v>3</v>
      </c>
      <c r="U29" s="69">
        <v>1</v>
      </c>
      <c r="V29" s="69">
        <f t="shared" ref="V29:V36" si="18">SUM(O29:U29)</f>
        <v>9</v>
      </c>
      <c r="W29" s="29">
        <f>V29-V16</f>
        <v>-3</v>
      </c>
      <c r="X29" s="32"/>
      <c r="Y29" s="32"/>
      <c r="AD29"/>
      <c r="AE29"/>
      <c r="AF29"/>
      <c r="AG29"/>
      <c r="AH29"/>
      <c r="AI29"/>
      <c r="AJ29"/>
      <c r="AK29"/>
      <c r="AL29"/>
      <c r="AM29"/>
      <c r="AN29"/>
      <c r="AO29"/>
    </row>
    <row r="30" spans="1:41" x14ac:dyDescent="0.2">
      <c r="A30" s="69"/>
      <c r="B30" s="75">
        <v>2</v>
      </c>
      <c r="C30" s="68" t="s">
        <v>65</v>
      </c>
      <c r="D30" s="69">
        <v>1</v>
      </c>
      <c r="E30" s="69">
        <v>3</v>
      </c>
      <c r="F30" s="69">
        <v>1</v>
      </c>
      <c r="G30" s="69">
        <v>1</v>
      </c>
      <c r="H30" s="69">
        <v>1</v>
      </c>
      <c r="I30" s="69">
        <v>1</v>
      </c>
      <c r="J30" s="69">
        <v>1</v>
      </c>
      <c r="K30" s="69">
        <v>1</v>
      </c>
      <c r="L30" s="69">
        <v>1</v>
      </c>
      <c r="M30" s="69">
        <f t="shared" ref="M30:M37" si="19">SUM(D30:L30)</f>
        <v>11</v>
      </c>
      <c r="N30" s="68" t="s">
        <v>65</v>
      </c>
      <c r="O30" s="69">
        <v>1</v>
      </c>
      <c r="P30" s="69">
        <v>1</v>
      </c>
      <c r="Q30" s="69">
        <v>1</v>
      </c>
      <c r="R30" s="69">
        <v>1</v>
      </c>
      <c r="S30" s="69">
        <v>1</v>
      </c>
      <c r="T30" s="69">
        <v>1</v>
      </c>
      <c r="U30" s="69">
        <v>1</v>
      </c>
      <c r="V30" s="69">
        <f t="shared" si="18"/>
        <v>7</v>
      </c>
      <c r="W30" s="29">
        <f t="shared" ref="W30:W39" si="20">V30-V17</f>
        <v>1</v>
      </c>
      <c r="X30" s="32"/>
      <c r="Y30" s="32"/>
      <c r="AD30"/>
      <c r="AE30"/>
      <c r="AF30"/>
      <c r="AG30"/>
      <c r="AH30"/>
      <c r="AI30"/>
      <c r="AJ30"/>
      <c r="AK30"/>
      <c r="AL30"/>
      <c r="AM30"/>
      <c r="AN30"/>
      <c r="AO30"/>
    </row>
    <row r="31" spans="1:41" x14ac:dyDescent="0.2">
      <c r="A31" s="69"/>
      <c r="B31" s="75">
        <v>3</v>
      </c>
      <c r="C31" s="68" t="s">
        <v>86</v>
      </c>
      <c r="D31" s="69">
        <v>3</v>
      </c>
      <c r="E31" s="69">
        <v>3</v>
      </c>
      <c r="F31" s="69">
        <v>3</v>
      </c>
      <c r="G31" s="69">
        <v>1</v>
      </c>
      <c r="H31" s="69">
        <v>1</v>
      </c>
      <c r="I31" s="69">
        <v>1</v>
      </c>
      <c r="J31" s="69">
        <v>1</v>
      </c>
      <c r="K31" s="69">
        <v>1</v>
      </c>
      <c r="L31" s="69">
        <v>1</v>
      </c>
      <c r="M31" s="69">
        <f t="shared" si="19"/>
        <v>15</v>
      </c>
      <c r="N31" s="68" t="s">
        <v>86</v>
      </c>
      <c r="O31" s="69">
        <v>1</v>
      </c>
      <c r="P31" s="69">
        <v>1</v>
      </c>
      <c r="Q31" s="69">
        <v>3</v>
      </c>
      <c r="R31" s="69">
        <v>1</v>
      </c>
      <c r="S31" s="69">
        <v>1</v>
      </c>
      <c r="T31" s="69">
        <v>3</v>
      </c>
      <c r="U31" s="69">
        <v>1</v>
      </c>
      <c r="V31" s="69">
        <f t="shared" si="18"/>
        <v>11</v>
      </c>
      <c r="W31" s="29">
        <f t="shared" si="20"/>
        <v>0</v>
      </c>
      <c r="X31" s="32"/>
      <c r="Y31" s="32"/>
      <c r="AD31"/>
      <c r="AE31"/>
      <c r="AF31"/>
      <c r="AG31"/>
      <c r="AH31"/>
      <c r="AI31"/>
      <c r="AJ31"/>
      <c r="AK31"/>
      <c r="AL31"/>
      <c r="AM31"/>
      <c r="AN31"/>
      <c r="AO31"/>
    </row>
    <row r="32" spans="1:41" x14ac:dyDescent="0.2">
      <c r="A32" s="69"/>
      <c r="B32" s="75">
        <v>4</v>
      </c>
      <c r="C32" s="72" t="s">
        <v>151</v>
      </c>
      <c r="D32" s="69">
        <v>1</v>
      </c>
      <c r="E32" s="69">
        <v>3</v>
      </c>
      <c r="F32" s="69">
        <v>1</v>
      </c>
      <c r="G32" s="69">
        <v>1</v>
      </c>
      <c r="H32" s="69">
        <v>0</v>
      </c>
      <c r="I32" s="69">
        <v>0</v>
      </c>
      <c r="J32" s="69">
        <v>0</v>
      </c>
      <c r="K32" s="69">
        <v>1</v>
      </c>
      <c r="L32" s="69">
        <v>0</v>
      </c>
      <c r="M32" s="69">
        <f t="shared" si="19"/>
        <v>7</v>
      </c>
      <c r="N32" s="72" t="s">
        <v>151</v>
      </c>
      <c r="O32" s="69">
        <v>0</v>
      </c>
      <c r="P32" s="69">
        <v>0</v>
      </c>
      <c r="Q32" s="69">
        <v>3</v>
      </c>
      <c r="R32" s="69">
        <v>1</v>
      </c>
      <c r="S32" s="69">
        <v>1</v>
      </c>
      <c r="T32" s="69">
        <v>3</v>
      </c>
      <c r="U32" s="69">
        <v>3</v>
      </c>
      <c r="V32" s="69">
        <f t="shared" si="18"/>
        <v>11</v>
      </c>
      <c r="W32" s="29">
        <f t="shared" si="20"/>
        <v>0</v>
      </c>
      <c r="X32" s="32"/>
      <c r="Y32" s="32"/>
      <c r="AD32"/>
      <c r="AE32"/>
      <c r="AF32"/>
      <c r="AG32"/>
      <c r="AH32"/>
      <c r="AI32"/>
      <c r="AJ32"/>
      <c r="AK32"/>
      <c r="AL32"/>
      <c r="AM32"/>
      <c r="AN32"/>
      <c r="AO32"/>
    </row>
    <row r="33" spans="1:41" x14ac:dyDescent="0.2">
      <c r="A33" s="69"/>
      <c r="B33" s="75">
        <v>5</v>
      </c>
      <c r="C33" s="70" t="s">
        <v>173</v>
      </c>
      <c r="D33" s="69">
        <v>1</v>
      </c>
      <c r="E33" s="69">
        <v>1</v>
      </c>
      <c r="F33" s="69">
        <v>1</v>
      </c>
      <c r="G33" s="69">
        <v>1</v>
      </c>
      <c r="H33" s="69">
        <v>3</v>
      </c>
      <c r="I33" s="69">
        <v>1</v>
      </c>
      <c r="J33" s="69">
        <v>1</v>
      </c>
      <c r="K33" s="69">
        <v>1</v>
      </c>
      <c r="L33" s="69">
        <v>1</v>
      </c>
      <c r="M33" s="69">
        <f t="shared" si="19"/>
        <v>11</v>
      </c>
      <c r="N33" s="70" t="s">
        <v>173</v>
      </c>
      <c r="O33" s="69">
        <v>1</v>
      </c>
      <c r="P33" s="69">
        <v>1</v>
      </c>
      <c r="Q33" s="69">
        <v>1</v>
      </c>
      <c r="R33" s="69">
        <v>1</v>
      </c>
      <c r="S33" s="69">
        <v>1</v>
      </c>
      <c r="T33" s="69">
        <v>3</v>
      </c>
      <c r="U33" s="69">
        <v>1</v>
      </c>
      <c r="V33" s="69">
        <f t="shared" si="18"/>
        <v>9</v>
      </c>
      <c r="W33" s="29">
        <f t="shared" si="20"/>
        <v>3</v>
      </c>
      <c r="X33" s="32"/>
      <c r="Y33" s="32"/>
      <c r="AD33"/>
      <c r="AE33"/>
      <c r="AF33"/>
      <c r="AG33"/>
      <c r="AH33"/>
      <c r="AI33"/>
      <c r="AJ33"/>
      <c r="AK33"/>
      <c r="AL33"/>
      <c r="AM33"/>
      <c r="AN33"/>
      <c r="AO33"/>
    </row>
    <row r="34" spans="1:41" x14ac:dyDescent="0.2">
      <c r="A34" s="69"/>
      <c r="B34" s="75">
        <v>6</v>
      </c>
      <c r="C34" s="70" t="s">
        <v>194</v>
      </c>
      <c r="D34" s="69">
        <v>1</v>
      </c>
      <c r="E34" s="69">
        <v>1</v>
      </c>
      <c r="F34" s="69">
        <v>1</v>
      </c>
      <c r="G34" s="69">
        <v>1</v>
      </c>
      <c r="H34" s="69">
        <v>0</v>
      </c>
      <c r="I34" s="69">
        <v>0</v>
      </c>
      <c r="J34" s="69">
        <v>0</v>
      </c>
      <c r="K34" s="69">
        <v>3</v>
      </c>
      <c r="L34" s="69">
        <v>0</v>
      </c>
      <c r="M34" s="69">
        <f t="shared" si="19"/>
        <v>7</v>
      </c>
      <c r="N34" s="70" t="s">
        <v>194</v>
      </c>
      <c r="O34" s="69">
        <v>1</v>
      </c>
      <c r="P34" s="69">
        <v>0</v>
      </c>
      <c r="Q34" s="69">
        <v>1</v>
      </c>
      <c r="R34" s="69">
        <v>0</v>
      </c>
      <c r="S34" s="69">
        <v>0</v>
      </c>
      <c r="T34" s="69">
        <v>1</v>
      </c>
      <c r="U34" s="69">
        <v>1</v>
      </c>
      <c r="V34" s="69">
        <f t="shared" si="18"/>
        <v>4</v>
      </c>
      <c r="W34" s="29">
        <f t="shared" si="20"/>
        <v>-5</v>
      </c>
      <c r="X34" s="32"/>
      <c r="Y34" s="32"/>
      <c r="AD34"/>
      <c r="AE34"/>
      <c r="AF34"/>
      <c r="AG34"/>
      <c r="AH34"/>
      <c r="AI34"/>
      <c r="AJ34"/>
      <c r="AK34"/>
      <c r="AL34"/>
      <c r="AM34"/>
      <c r="AN34"/>
      <c r="AO34"/>
    </row>
    <row r="35" spans="1:41" x14ac:dyDescent="0.2">
      <c r="A35" s="69"/>
      <c r="B35" s="75">
        <v>7</v>
      </c>
      <c r="C35" s="70" t="s">
        <v>216</v>
      </c>
      <c r="D35" s="69">
        <v>3</v>
      </c>
      <c r="E35" s="69">
        <v>3</v>
      </c>
      <c r="F35" s="69">
        <v>1</v>
      </c>
      <c r="G35" s="69">
        <v>3</v>
      </c>
      <c r="H35" s="69">
        <v>3</v>
      </c>
      <c r="I35" s="69">
        <v>1</v>
      </c>
      <c r="J35" s="69">
        <v>1</v>
      </c>
      <c r="K35" s="69">
        <v>3</v>
      </c>
      <c r="L35" s="69">
        <v>0</v>
      </c>
      <c r="M35" s="69">
        <f t="shared" si="19"/>
        <v>18</v>
      </c>
      <c r="N35" s="70" t="s">
        <v>216</v>
      </c>
      <c r="O35" s="69">
        <v>3</v>
      </c>
      <c r="P35" s="69">
        <v>1</v>
      </c>
      <c r="Q35" s="69">
        <v>3</v>
      </c>
      <c r="R35" s="69">
        <v>1</v>
      </c>
      <c r="S35" s="69">
        <v>1</v>
      </c>
      <c r="T35" s="69">
        <v>3</v>
      </c>
      <c r="U35" s="69">
        <v>3</v>
      </c>
      <c r="V35" s="69">
        <f t="shared" si="18"/>
        <v>15</v>
      </c>
      <c r="W35" s="29">
        <f t="shared" si="20"/>
        <v>5</v>
      </c>
      <c r="X35" s="32"/>
      <c r="Y35" s="32"/>
      <c r="AD35"/>
      <c r="AE35"/>
      <c r="AF35"/>
      <c r="AG35"/>
      <c r="AH35"/>
      <c r="AI35"/>
      <c r="AJ35"/>
      <c r="AK35"/>
      <c r="AL35"/>
      <c r="AM35"/>
      <c r="AN35"/>
      <c r="AO35"/>
    </row>
    <row r="36" spans="1:41" x14ac:dyDescent="0.2">
      <c r="A36" s="69"/>
      <c r="B36" s="75">
        <v>8</v>
      </c>
      <c r="C36" s="70" t="s">
        <v>237</v>
      </c>
      <c r="D36" s="69">
        <v>1</v>
      </c>
      <c r="E36" s="69">
        <v>3</v>
      </c>
      <c r="F36" s="69">
        <v>3</v>
      </c>
      <c r="G36" s="69">
        <v>1</v>
      </c>
      <c r="H36" s="69">
        <v>1</v>
      </c>
      <c r="I36" s="69">
        <v>1</v>
      </c>
      <c r="J36" s="69">
        <v>1</v>
      </c>
      <c r="K36" s="69">
        <v>1</v>
      </c>
      <c r="L36" s="69">
        <v>0</v>
      </c>
      <c r="M36" s="69">
        <f t="shared" si="19"/>
        <v>12</v>
      </c>
      <c r="N36" s="70" t="s">
        <v>237</v>
      </c>
      <c r="O36" s="69">
        <v>1</v>
      </c>
      <c r="P36" s="69">
        <v>1</v>
      </c>
      <c r="Q36" s="69">
        <v>1</v>
      </c>
      <c r="R36" s="69">
        <v>1</v>
      </c>
      <c r="S36" s="69">
        <v>0</v>
      </c>
      <c r="T36" s="69">
        <v>3</v>
      </c>
      <c r="U36" s="69">
        <v>1</v>
      </c>
      <c r="V36" s="69">
        <f t="shared" si="18"/>
        <v>8</v>
      </c>
      <c r="W36" s="29">
        <f t="shared" si="20"/>
        <v>-1</v>
      </c>
      <c r="X36" s="32"/>
      <c r="Y36" s="32"/>
      <c r="AD36"/>
      <c r="AE36"/>
      <c r="AF36"/>
      <c r="AG36"/>
      <c r="AH36"/>
      <c r="AI36"/>
      <c r="AJ36"/>
      <c r="AK36"/>
      <c r="AL36"/>
      <c r="AM36"/>
      <c r="AN36"/>
      <c r="AO36"/>
    </row>
    <row r="37" spans="1:41" x14ac:dyDescent="0.2">
      <c r="A37" s="69"/>
      <c r="B37" s="75">
        <v>9</v>
      </c>
      <c r="C37" s="70" t="s">
        <v>302</v>
      </c>
      <c r="D37" s="69">
        <v>1</v>
      </c>
      <c r="E37" s="69">
        <v>3</v>
      </c>
      <c r="F37" s="69">
        <v>1</v>
      </c>
      <c r="G37" s="69">
        <v>1</v>
      </c>
      <c r="H37" s="69">
        <v>1</v>
      </c>
      <c r="I37" s="69">
        <v>1</v>
      </c>
      <c r="J37" s="69">
        <v>0</v>
      </c>
      <c r="K37" s="69">
        <v>1</v>
      </c>
      <c r="L37" s="69">
        <v>0</v>
      </c>
      <c r="M37" s="69">
        <f t="shared" si="19"/>
        <v>9</v>
      </c>
      <c r="N37" s="70" t="s">
        <v>302</v>
      </c>
      <c r="O37" s="69">
        <v>1</v>
      </c>
      <c r="P37" s="69">
        <v>1</v>
      </c>
      <c r="Q37" s="69">
        <v>1</v>
      </c>
      <c r="R37" s="69">
        <v>1</v>
      </c>
      <c r="S37" s="69">
        <v>1</v>
      </c>
      <c r="T37" s="69">
        <v>3</v>
      </c>
      <c r="U37" s="69">
        <v>1</v>
      </c>
      <c r="V37" s="69">
        <f>SUM(O37:U37)</f>
        <v>9</v>
      </c>
      <c r="W37" s="29">
        <f t="shared" si="20"/>
        <v>0</v>
      </c>
      <c r="X37" s="32"/>
      <c r="Y37" s="32"/>
      <c r="AD37"/>
      <c r="AE37"/>
      <c r="AF37"/>
      <c r="AG37"/>
      <c r="AH37"/>
      <c r="AI37"/>
      <c r="AJ37"/>
      <c r="AK37"/>
      <c r="AL37"/>
      <c r="AM37"/>
      <c r="AN37"/>
      <c r="AO37"/>
    </row>
    <row r="38" spans="1:41" x14ac:dyDescent="0.2">
      <c r="A38" s="69"/>
      <c r="B38" s="75"/>
      <c r="C38" s="70"/>
      <c r="D38" s="69"/>
      <c r="E38" s="69"/>
      <c r="F38" s="69"/>
      <c r="G38" s="69"/>
      <c r="H38" s="69"/>
      <c r="I38" s="69"/>
      <c r="J38" s="69"/>
      <c r="K38" s="69"/>
      <c r="L38" s="69"/>
      <c r="M38" s="69"/>
      <c r="N38" s="70"/>
      <c r="O38" s="69"/>
      <c r="P38" s="69"/>
      <c r="Q38" s="69"/>
      <c r="R38" s="69"/>
      <c r="S38" s="69"/>
      <c r="T38" s="69"/>
      <c r="U38" s="69"/>
      <c r="V38" s="69"/>
      <c r="W38" s="29"/>
      <c r="X38" s="32"/>
      <c r="Y38" s="32"/>
      <c r="AD38"/>
      <c r="AE38"/>
      <c r="AF38"/>
      <c r="AG38"/>
      <c r="AH38"/>
      <c r="AI38"/>
      <c r="AJ38"/>
      <c r="AK38"/>
      <c r="AL38"/>
      <c r="AM38"/>
      <c r="AN38"/>
      <c r="AO38"/>
    </row>
    <row r="39" spans="1:41" x14ac:dyDescent="0.2">
      <c r="A39" s="69"/>
      <c r="B39" s="75"/>
      <c r="C39" s="70"/>
      <c r="D39" s="76">
        <f>AVERAGE(D29:D37)</f>
        <v>1.4444444444444444</v>
      </c>
      <c r="E39" s="76">
        <f t="shared" ref="E39:V39" si="21">AVERAGE(E29:E37)</f>
        <v>2.5555555555555554</v>
      </c>
      <c r="F39" s="76">
        <f t="shared" si="21"/>
        <v>1.4444444444444444</v>
      </c>
      <c r="G39" s="76">
        <f t="shared" si="21"/>
        <v>1.2222222222222223</v>
      </c>
      <c r="H39" s="76">
        <f t="shared" si="21"/>
        <v>1.2222222222222223</v>
      </c>
      <c r="I39" s="76">
        <f t="shared" si="21"/>
        <v>0.77777777777777779</v>
      </c>
      <c r="J39" s="76">
        <f t="shared" si="21"/>
        <v>0.55555555555555558</v>
      </c>
      <c r="K39" s="76">
        <f t="shared" si="21"/>
        <v>1.4444444444444444</v>
      </c>
      <c r="L39" s="76">
        <f t="shared" si="21"/>
        <v>0.33333333333333331</v>
      </c>
      <c r="M39" s="76">
        <f t="shared" si="21"/>
        <v>11</v>
      </c>
      <c r="N39" s="76"/>
      <c r="O39" s="76">
        <f>AVERAGE(O29:O37)</f>
        <v>1.1111111111111112</v>
      </c>
      <c r="P39" s="76">
        <f t="shared" si="21"/>
        <v>0.77777777777777779</v>
      </c>
      <c r="Q39" s="76">
        <f t="shared" si="21"/>
        <v>1.6666666666666667</v>
      </c>
      <c r="R39" s="76">
        <f t="shared" si="21"/>
        <v>0.88888888888888884</v>
      </c>
      <c r="S39" s="76">
        <f t="shared" si="21"/>
        <v>0.77777777777777779</v>
      </c>
      <c r="T39" s="76">
        <f t="shared" si="21"/>
        <v>2.5555555555555554</v>
      </c>
      <c r="U39" s="76">
        <f t="shared" si="21"/>
        <v>1.4444444444444444</v>
      </c>
      <c r="V39" s="76">
        <f t="shared" si="21"/>
        <v>9.2222222222222214</v>
      </c>
      <c r="W39" s="29"/>
      <c r="X39" s="32"/>
      <c r="Y39" s="32"/>
      <c r="AD39"/>
      <c r="AE39"/>
      <c r="AF39"/>
      <c r="AG39"/>
      <c r="AH39"/>
      <c r="AI39"/>
      <c r="AJ39"/>
      <c r="AK39"/>
      <c r="AL39"/>
      <c r="AM39"/>
      <c r="AN39"/>
      <c r="AO39"/>
    </row>
    <row r="40" spans="1:41" x14ac:dyDescent="0.2">
      <c r="X40" s="32"/>
      <c r="Y40" s="32"/>
      <c r="AD40"/>
      <c r="AE40"/>
      <c r="AF40"/>
      <c r="AG40"/>
      <c r="AH40"/>
      <c r="AI40"/>
      <c r="AJ40"/>
      <c r="AK40"/>
      <c r="AL40"/>
      <c r="AM40"/>
      <c r="AN40"/>
      <c r="AO40"/>
    </row>
    <row r="41" spans="1:41" x14ac:dyDescent="0.2">
      <c r="A41" t="s">
        <v>342</v>
      </c>
      <c r="D41" s="34">
        <f t="shared" ref="D41:M41" si="22">1-(D26/D13)</f>
        <v>0.27272727272727282</v>
      </c>
      <c r="E41" s="34">
        <f t="shared" si="22"/>
        <v>-0.11764705882352944</v>
      </c>
      <c r="F41" s="34">
        <f t="shared" si="22"/>
        <v>0.25</v>
      </c>
      <c r="G41" s="34">
        <f t="shared" si="22"/>
        <v>0.16666666666666663</v>
      </c>
      <c r="H41" s="34">
        <f t="shared" si="22"/>
        <v>0.70394736842105265</v>
      </c>
      <c r="I41" s="34">
        <f t="shared" si="22"/>
        <v>0.22222222222222221</v>
      </c>
      <c r="J41" s="34">
        <f t="shared" si="22"/>
        <v>0</v>
      </c>
      <c r="K41" s="34">
        <f t="shared" si="22"/>
        <v>0.20000000000000007</v>
      </c>
      <c r="L41" s="34">
        <f t="shared" si="22"/>
        <v>0.36363636363636365</v>
      </c>
      <c r="M41" s="34">
        <f t="shared" si="22"/>
        <v>0.25806451612903236</v>
      </c>
      <c r="N41" s="34"/>
      <c r="O41" s="34">
        <f t="shared" ref="O41:V41" si="23">1-(O26/O13)</f>
        <v>0.26666666666666661</v>
      </c>
      <c r="P41" s="34">
        <f t="shared" si="23"/>
        <v>0</v>
      </c>
      <c r="Q41" s="34">
        <f t="shared" si="23"/>
        <v>0</v>
      </c>
      <c r="R41" s="34">
        <f t="shared" si="23"/>
        <v>0.12499999999999989</v>
      </c>
      <c r="S41" s="34">
        <f t="shared" si="23"/>
        <v>0</v>
      </c>
      <c r="T41" s="34">
        <f t="shared" si="23"/>
        <v>-0.27777777777777768</v>
      </c>
      <c r="U41" s="34">
        <f t="shared" si="23"/>
        <v>0.30000000000000004</v>
      </c>
      <c r="V41" s="34">
        <f t="shared" si="23"/>
        <v>6.7415730337078816E-2</v>
      </c>
      <c r="X41" s="32"/>
      <c r="Y41" s="32"/>
      <c r="AD41"/>
      <c r="AE41"/>
      <c r="AF41"/>
      <c r="AG41"/>
      <c r="AH41"/>
      <c r="AI41"/>
      <c r="AJ41"/>
      <c r="AK41"/>
      <c r="AL41"/>
      <c r="AM41"/>
      <c r="AN41"/>
      <c r="AO41"/>
    </row>
    <row r="42" spans="1:41" x14ac:dyDescent="0.2">
      <c r="D42" s="33">
        <f t="shared" ref="D42:M42" si="24">D26-D13</f>
        <v>-0.66666666666666696</v>
      </c>
      <c r="E42" s="33">
        <f t="shared" si="24"/>
        <v>0.22222222222222232</v>
      </c>
      <c r="F42" s="33">
        <f t="shared" si="24"/>
        <v>-0.33333333333333326</v>
      </c>
      <c r="G42" s="33">
        <f t="shared" si="24"/>
        <v>-0.2222222222222221</v>
      </c>
      <c r="H42" s="33">
        <f t="shared" si="24"/>
        <v>-1.4861111111111112</v>
      </c>
      <c r="I42" s="33">
        <f t="shared" si="24"/>
        <v>-0.22222222222222221</v>
      </c>
      <c r="J42" s="33">
        <f t="shared" si="24"/>
        <v>0</v>
      </c>
      <c r="K42" s="33">
        <f t="shared" si="24"/>
        <v>-0.33333333333333348</v>
      </c>
      <c r="L42" s="33">
        <f t="shared" si="24"/>
        <v>-0.44444444444444453</v>
      </c>
      <c r="M42" s="33">
        <f t="shared" si="24"/>
        <v>-3.5555555555555571</v>
      </c>
      <c r="N42" s="33"/>
      <c r="O42" s="33">
        <f t="shared" ref="O42:V42" si="25">O26-O13</f>
        <v>-0.44444444444444442</v>
      </c>
      <c r="P42" s="33">
        <f t="shared" si="25"/>
        <v>0</v>
      </c>
      <c r="Q42" s="33">
        <f t="shared" si="25"/>
        <v>0</v>
      </c>
      <c r="R42" s="33">
        <f t="shared" si="25"/>
        <v>-0.11111111111111105</v>
      </c>
      <c r="S42" s="33">
        <f t="shared" si="25"/>
        <v>0</v>
      </c>
      <c r="T42" s="33">
        <f t="shared" si="25"/>
        <v>0.55555555555555536</v>
      </c>
      <c r="U42" s="33">
        <f t="shared" si="25"/>
        <v>-0.66666666666666674</v>
      </c>
      <c r="V42" s="33">
        <f t="shared" si="25"/>
        <v>-0.66666666666666785</v>
      </c>
      <c r="X42" s="32"/>
      <c r="Y42" s="32"/>
      <c r="AD42"/>
      <c r="AE42"/>
      <c r="AF42"/>
      <c r="AG42"/>
      <c r="AH42"/>
      <c r="AI42"/>
      <c r="AJ42"/>
      <c r="AK42"/>
      <c r="AL42"/>
      <c r="AM42"/>
      <c r="AN42"/>
      <c r="AO42"/>
    </row>
    <row r="43" spans="1:41" x14ac:dyDescent="0.2">
      <c r="X43" s="32"/>
      <c r="Y43" s="32"/>
      <c r="AD43"/>
      <c r="AE43"/>
      <c r="AF43"/>
      <c r="AG43"/>
      <c r="AH43"/>
      <c r="AI43"/>
      <c r="AJ43"/>
      <c r="AK43"/>
      <c r="AL43"/>
      <c r="AM43"/>
      <c r="AN43"/>
      <c r="AO43"/>
    </row>
    <row r="44" spans="1:41" x14ac:dyDescent="0.2">
      <c r="A44" s="56" t="s">
        <v>343</v>
      </c>
      <c r="D44" s="34">
        <f t="shared" ref="D44:M44" si="26">1-(D39/D26)</f>
        <v>0.1875</v>
      </c>
      <c r="E44" s="34">
        <f t="shared" si="26"/>
        <v>-0.21052631578947367</v>
      </c>
      <c r="F44" s="34">
        <f>1-(F39/F26)</f>
        <v>-0.44444444444444442</v>
      </c>
      <c r="G44" s="34">
        <f t="shared" si="26"/>
        <v>-0.10000000000000009</v>
      </c>
      <c r="H44" s="34">
        <f t="shared" si="26"/>
        <v>-0.95555555555555571</v>
      </c>
      <c r="I44" s="34">
        <f t="shared" si="26"/>
        <v>0</v>
      </c>
      <c r="J44" s="34">
        <f t="shared" si="26"/>
        <v>0.2857142857142857</v>
      </c>
      <c r="K44" s="34">
        <f t="shared" si="26"/>
        <v>-8.3333333333333481E-2</v>
      </c>
      <c r="L44" s="34">
        <f t="shared" si="26"/>
        <v>0.5714285714285714</v>
      </c>
      <c r="M44" s="34">
        <f t="shared" si="26"/>
        <v>-7.6086956521739246E-2</v>
      </c>
      <c r="N44" s="34"/>
      <c r="O44" s="34">
        <f t="shared" ref="O44:V44" si="27">1-(O39/O26)</f>
        <v>9.0909090909090939E-2</v>
      </c>
      <c r="P44" s="34">
        <f t="shared" si="27"/>
        <v>0.12499999999999989</v>
      </c>
      <c r="Q44" s="34">
        <f t="shared" si="27"/>
        <v>-0.15384615384615397</v>
      </c>
      <c r="R44" s="34">
        <f t="shared" si="27"/>
        <v>-0.14285714285714279</v>
      </c>
      <c r="S44" s="34">
        <f t="shared" si="27"/>
        <v>0</v>
      </c>
      <c r="T44" s="34">
        <f t="shared" si="27"/>
        <v>0</v>
      </c>
      <c r="U44" s="34">
        <f t="shared" si="27"/>
        <v>7.1428571428571508E-2</v>
      </c>
      <c r="V44" s="34">
        <f t="shared" si="27"/>
        <v>0</v>
      </c>
    </row>
    <row r="45" spans="1:41" x14ac:dyDescent="0.2">
      <c r="D45" s="33">
        <f t="shared" ref="D45:M45" si="28">D39-D26</f>
        <v>-0.33333333333333326</v>
      </c>
      <c r="E45" s="33">
        <f t="shared" si="28"/>
        <v>0.4444444444444442</v>
      </c>
      <c r="F45" s="33">
        <f>F39-F26</f>
        <v>0.44444444444444442</v>
      </c>
      <c r="G45" s="33">
        <f t="shared" si="28"/>
        <v>0.11111111111111116</v>
      </c>
      <c r="H45" s="33">
        <f t="shared" si="28"/>
        <v>0.59722222222222232</v>
      </c>
      <c r="I45" s="33">
        <f t="shared" si="28"/>
        <v>0</v>
      </c>
      <c r="J45" s="33">
        <f t="shared" si="28"/>
        <v>-0.22222222222222221</v>
      </c>
      <c r="K45" s="33">
        <f t="shared" si="28"/>
        <v>0.11111111111111116</v>
      </c>
      <c r="L45" s="33">
        <f t="shared" si="28"/>
        <v>-0.44444444444444448</v>
      </c>
      <c r="M45" s="33">
        <f t="shared" si="28"/>
        <v>0.77777777777777857</v>
      </c>
      <c r="N45" s="33"/>
      <c r="O45" s="33">
        <f t="shared" ref="O45:V45" si="29">O39-O26</f>
        <v>-0.11111111111111116</v>
      </c>
      <c r="P45" s="33">
        <f t="shared" si="29"/>
        <v>-0.11111111111111105</v>
      </c>
      <c r="Q45" s="33">
        <f t="shared" si="29"/>
        <v>0.22222222222222232</v>
      </c>
      <c r="R45" s="33">
        <f t="shared" si="29"/>
        <v>0.11111111111111105</v>
      </c>
      <c r="S45" s="33">
        <f t="shared" si="29"/>
        <v>0</v>
      </c>
      <c r="T45" s="33">
        <f t="shared" si="29"/>
        <v>0</v>
      </c>
      <c r="U45" s="33">
        <f t="shared" si="29"/>
        <v>-0.11111111111111116</v>
      </c>
      <c r="V45" s="33">
        <f t="shared" si="29"/>
        <v>0</v>
      </c>
      <c r="W45"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0CE0-39C0-B24D-BCBE-8FF61C16693E}">
  <dimension ref="A3:O61"/>
  <sheetViews>
    <sheetView workbookViewId="0">
      <selection activeCell="A4" sqref="A4:A16"/>
    </sheetView>
  </sheetViews>
  <sheetFormatPr baseColWidth="10" defaultRowHeight="16" x14ac:dyDescent="0.2"/>
  <cols>
    <col min="1" max="1" width="17.5" bestFit="1" customWidth="1"/>
    <col min="2" max="2" width="15.6640625" bestFit="1" customWidth="1"/>
    <col min="3" max="3" width="20.6640625" bestFit="1" customWidth="1"/>
  </cols>
  <sheetData>
    <row r="3" spans="1:3" x14ac:dyDescent="0.2">
      <c r="B3" t="s">
        <v>354</v>
      </c>
      <c r="C3" t="s">
        <v>355</v>
      </c>
    </row>
    <row r="4" spans="1:3" x14ac:dyDescent="0.2">
      <c r="A4" s="12" t="s">
        <v>42</v>
      </c>
      <c r="B4">
        <v>9</v>
      </c>
      <c r="C4">
        <v>9</v>
      </c>
    </row>
    <row r="5" spans="1:3" x14ac:dyDescent="0.2">
      <c r="A5" s="12" t="s">
        <v>65</v>
      </c>
      <c r="B5">
        <v>11</v>
      </c>
      <c r="C5">
        <v>7</v>
      </c>
    </row>
    <row r="6" spans="1:3" x14ac:dyDescent="0.2">
      <c r="A6" s="12" t="s">
        <v>86</v>
      </c>
      <c r="B6">
        <v>15</v>
      </c>
      <c r="C6">
        <v>11</v>
      </c>
    </row>
    <row r="7" spans="1:3" x14ac:dyDescent="0.2">
      <c r="A7" s="21" t="s">
        <v>151</v>
      </c>
      <c r="B7">
        <v>7</v>
      </c>
      <c r="C7">
        <v>11</v>
      </c>
    </row>
    <row r="8" spans="1:3" x14ac:dyDescent="0.2">
      <c r="A8" s="16" t="s">
        <v>173</v>
      </c>
      <c r="B8">
        <v>11</v>
      </c>
      <c r="C8">
        <v>9</v>
      </c>
    </row>
    <row r="9" spans="1:3" x14ac:dyDescent="0.2">
      <c r="A9" s="16" t="s">
        <v>194</v>
      </c>
      <c r="B9">
        <v>7</v>
      </c>
      <c r="C9">
        <v>4</v>
      </c>
    </row>
    <row r="10" spans="1:3" x14ac:dyDescent="0.2">
      <c r="A10" t="s">
        <v>216</v>
      </c>
      <c r="B10">
        <v>18</v>
      </c>
      <c r="C10">
        <v>15</v>
      </c>
    </row>
    <row r="11" spans="1:3" x14ac:dyDescent="0.2">
      <c r="A11" s="16" t="s">
        <v>237</v>
      </c>
      <c r="B11">
        <v>12</v>
      </c>
      <c r="C11">
        <v>8</v>
      </c>
    </row>
    <row r="12" spans="1:3" x14ac:dyDescent="0.2">
      <c r="A12" s="16" t="s">
        <v>302</v>
      </c>
      <c r="B12">
        <v>9</v>
      </c>
      <c r="C12">
        <v>9</v>
      </c>
    </row>
    <row r="13" spans="1:3" x14ac:dyDescent="0.2">
      <c r="A13" s="12" t="s">
        <v>108</v>
      </c>
      <c r="B13">
        <v>11</v>
      </c>
      <c r="C13">
        <v>6</v>
      </c>
    </row>
    <row r="14" spans="1:3" x14ac:dyDescent="0.2">
      <c r="A14" s="12" t="s">
        <v>129</v>
      </c>
      <c r="B14">
        <v>7</v>
      </c>
      <c r="C14">
        <v>7</v>
      </c>
    </row>
    <row r="15" spans="1:3" x14ac:dyDescent="0.2">
      <c r="A15" s="16" t="s">
        <v>258</v>
      </c>
      <c r="B15">
        <v>7</v>
      </c>
      <c r="C15">
        <v>9</v>
      </c>
    </row>
    <row r="16" spans="1:3" x14ac:dyDescent="0.2">
      <c r="A16" s="16" t="s">
        <v>280</v>
      </c>
      <c r="B16">
        <v>11</v>
      </c>
      <c r="C16">
        <v>8</v>
      </c>
    </row>
    <row r="20" spans="1:15" x14ac:dyDescent="0.2">
      <c r="A20" s="57"/>
      <c r="B20" s="58"/>
      <c r="C20" s="58"/>
    </row>
    <row r="21" spans="1:15" x14ac:dyDescent="0.2">
      <c r="A21" s="57"/>
      <c r="B21" s="58"/>
      <c r="C21" s="58"/>
      <c r="O21">
        <f>45-9</f>
        <v>36</v>
      </c>
    </row>
    <row r="22" spans="1:15" x14ac:dyDescent="0.2">
      <c r="O22">
        <f>35-7</f>
        <v>28</v>
      </c>
    </row>
    <row r="26" spans="1:15" x14ac:dyDescent="0.2">
      <c r="A26" s="24"/>
    </row>
    <row r="27" spans="1:15" x14ac:dyDescent="0.2">
      <c r="A27" s="24"/>
    </row>
    <row r="28" spans="1:15" x14ac:dyDescent="0.2">
      <c r="A28" s="24"/>
    </row>
    <row r="29" spans="1:15" x14ac:dyDescent="0.2">
      <c r="A29" s="24"/>
    </row>
    <row r="30" spans="1:15" x14ac:dyDescent="0.2">
      <c r="A30" s="24"/>
    </row>
    <row r="31" spans="1:15" x14ac:dyDescent="0.2">
      <c r="A31" s="24"/>
    </row>
    <row r="32" spans="1:15" x14ac:dyDescent="0.2">
      <c r="A32" s="57"/>
      <c r="B32" s="59"/>
    </row>
    <row r="33" spans="1:2" x14ac:dyDescent="0.2">
      <c r="A33" s="24"/>
    </row>
    <row r="34" spans="1:2" x14ac:dyDescent="0.2">
      <c r="A34" s="24"/>
    </row>
    <row r="35" spans="1:2" x14ac:dyDescent="0.2">
      <c r="A35" s="24"/>
    </row>
    <row r="36" spans="1:2" x14ac:dyDescent="0.2">
      <c r="A36" s="24"/>
    </row>
    <row r="37" spans="1:2" x14ac:dyDescent="0.2">
      <c r="A37" s="24"/>
    </row>
    <row r="38" spans="1:2" x14ac:dyDescent="0.2">
      <c r="A38" s="24"/>
    </row>
    <row r="39" spans="1:2" x14ac:dyDescent="0.2">
      <c r="A39" s="24"/>
    </row>
    <row r="40" spans="1:2" x14ac:dyDescent="0.2">
      <c r="A40" s="24"/>
    </row>
    <row r="41" spans="1:2" x14ac:dyDescent="0.2">
      <c r="A41" s="57"/>
      <c r="B41" s="59"/>
    </row>
    <row r="42" spans="1:2" x14ac:dyDescent="0.2">
      <c r="A42" s="24"/>
    </row>
    <row r="43" spans="1:2" x14ac:dyDescent="0.2">
      <c r="A43" s="24"/>
    </row>
    <row r="44" spans="1:2" x14ac:dyDescent="0.2">
      <c r="A44" s="24"/>
    </row>
    <row r="45" spans="1:2" x14ac:dyDescent="0.2">
      <c r="A45" s="24"/>
    </row>
    <row r="46" spans="1:2" x14ac:dyDescent="0.2">
      <c r="A46" s="24"/>
    </row>
    <row r="47" spans="1:2" x14ac:dyDescent="0.2">
      <c r="A47" s="24"/>
    </row>
    <row r="48" spans="1:2" x14ac:dyDescent="0.2">
      <c r="A48" s="24"/>
    </row>
    <row r="49" spans="1:2" x14ac:dyDescent="0.2">
      <c r="A49" s="24"/>
    </row>
    <row r="50" spans="1:2" x14ac:dyDescent="0.2">
      <c r="A50" s="57"/>
      <c r="B50" s="59"/>
    </row>
    <row r="51" spans="1:2" x14ac:dyDescent="0.2">
      <c r="A51" s="24"/>
    </row>
    <row r="52" spans="1:2" x14ac:dyDescent="0.2">
      <c r="A52" s="24"/>
    </row>
    <row r="53" spans="1:2" x14ac:dyDescent="0.2">
      <c r="A53" s="24"/>
    </row>
    <row r="54" spans="1:2" x14ac:dyDescent="0.2">
      <c r="A54" s="24"/>
    </row>
    <row r="55" spans="1:2" x14ac:dyDescent="0.2">
      <c r="A55" s="24"/>
    </row>
    <row r="56" spans="1:2" x14ac:dyDescent="0.2">
      <c r="A56" s="24"/>
    </row>
    <row r="57" spans="1:2" x14ac:dyDescent="0.2">
      <c r="A57" s="24"/>
    </row>
    <row r="58" spans="1:2" x14ac:dyDescent="0.2">
      <c r="A58" s="24"/>
    </row>
    <row r="59" spans="1:2" x14ac:dyDescent="0.2">
      <c r="A59" s="57"/>
      <c r="B59" s="59"/>
    </row>
    <row r="60" spans="1:2" x14ac:dyDescent="0.2">
      <c r="A60" s="24"/>
    </row>
    <row r="61" spans="1:2" x14ac:dyDescent="0.2">
      <c r="A61" s="2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D174-C3A2-2D44-BC8E-CE88867FA1AC}">
  <dimension ref="B1:L42"/>
  <sheetViews>
    <sheetView zoomScaleNormal="100" workbookViewId="0">
      <selection activeCell="Y43" sqref="Y43"/>
    </sheetView>
  </sheetViews>
  <sheetFormatPr baseColWidth="10" defaultRowHeight="16" x14ac:dyDescent="0.2"/>
  <cols>
    <col min="2" max="2" width="27.6640625" bestFit="1" customWidth="1"/>
    <col min="3" max="3" width="15.6640625" bestFit="1" customWidth="1"/>
    <col min="4" max="4" width="20.6640625" bestFit="1" customWidth="1"/>
    <col min="6" max="6" width="15.83203125" bestFit="1" customWidth="1"/>
    <col min="7" max="7" width="15.6640625" bestFit="1" customWidth="1"/>
    <col min="8" max="8" width="20.6640625" bestFit="1" customWidth="1"/>
    <col min="10" max="10" width="17.5" bestFit="1" customWidth="1"/>
    <col min="11" max="11" width="15.6640625" bestFit="1" customWidth="1"/>
    <col min="12" max="12" width="20.6640625" bestFit="1" customWidth="1"/>
  </cols>
  <sheetData>
    <row r="1" spans="2:12" x14ac:dyDescent="0.2">
      <c r="B1" t="s">
        <v>328</v>
      </c>
      <c r="F1" t="s">
        <v>329</v>
      </c>
      <c r="J1" t="s">
        <v>341</v>
      </c>
    </row>
    <row r="2" spans="2:12" x14ac:dyDescent="0.2">
      <c r="C2" t="s">
        <v>354</v>
      </c>
      <c r="D2" t="s">
        <v>355</v>
      </c>
      <c r="G2" t="s">
        <v>354</v>
      </c>
      <c r="H2" t="s">
        <v>355</v>
      </c>
      <c r="K2" t="s">
        <v>354</v>
      </c>
      <c r="L2" t="s">
        <v>355</v>
      </c>
    </row>
    <row r="3" spans="2:12" x14ac:dyDescent="0.2">
      <c r="B3" s="24" t="s">
        <v>330</v>
      </c>
      <c r="C3">
        <f>VLOOKUP('Figure 1'!B3,Comparison!$C$3:$M$11,11,FALSE)</f>
        <v>15</v>
      </c>
      <c r="D3">
        <f>VLOOKUP(B3,Comparison!$N$3:$V$11,9,FALSE)</f>
        <v>12</v>
      </c>
      <c r="F3" s="43" t="s">
        <v>330</v>
      </c>
      <c r="G3" t="s">
        <v>367</v>
      </c>
      <c r="H3">
        <f>VLOOKUP(F3,Comparison!$N$16:$V$24,9,FALSE)</f>
        <v>12</v>
      </c>
      <c r="J3" s="12" t="s">
        <v>42</v>
      </c>
      <c r="K3">
        <f>VLOOKUP(J3,Comparison!$C$29:$M$37,11,FALSE)</f>
        <v>9</v>
      </c>
      <c r="L3">
        <f>VLOOKUP(J3,Comparison!$N$29:$V$37,9,FALSE)</f>
        <v>9</v>
      </c>
    </row>
    <row r="4" spans="2:12" x14ac:dyDescent="0.2">
      <c r="B4" s="44" t="s">
        <v>331</v>
      </c>
      <c r="C4">
        <f>VLOOKUP('Figure 1'!B4,Comparison!$C$3:$M$11,11,FALSE)</f>
        <v>7</v>
      </c>
      <c r="D4">
        <f>VLOOKUP(B4,Comparison!$N$3:$V$11,9,FALSE)</f>
        <v>11</v>
      </c>
      <c r="F4" s="43" t="s">
        <v>65</v>
      </c>
      <c r="G4">
        <f>VLOOKUP(F4,Comparison!$C$16:$M$24,11,FALSE)</f>
        <v>9</v>
      </c>
      <c r="H4">
        <f>VLOOKUP(F4,Comparison!$N$16:$V$24,9,FALSE)</f>
        <v>6</v>
      </c>
      <c r="J4" s="12" t="s">
        <v>65</v>
      </c>
      <c r="K4">
        <f>VLOOKUP(J4,Comparison!$C$29:$M$37,11,FALSE)</f>
        <v>11</v>
      </c>
      <c r="L4">
        <f>VLOOKUP(J4,Comparison!$N$29:$V$37,9,FALSE)</f>
        <v>7</v>
      </c>
    </row>
    <row r="5" spans="2:12" x14ac:dyDescent="0.2">
      <c r="B5" s="44" t="s">
        <v>333</v>
      </c>
      <c r="C5">
        <f>VLOOKUP('Figure 1'!B5,Comparison!$C$3:$M$11,11,FALSE)</f>
        <v>14</v>
      </c>
      <c r="D5">
        <f>VLOOKUP(B5,Comparison!$N$3:$V$11,9,FALSE)</f>
        <v>11</v>
      </c>
      <c r="F5" t="s">
        <v>334</v>
      </c>
      <c r="G5">
        <f>VLOOKUP(F5,Comparison!$C$16:$M$24,11,FALSE)</f>
        <v>13</v>
      </c>
      <c r="H5">
        <f>VLOOKUP(F5,Comparison!$N$16:$V$24,9,FALSE)</f>
        <v>11</v>
      </c>
      <c r="J5" s="12" t="s">
        <v>86</v>
      </c>
      <c r="K5">
        <f>VLOOKUP(J5,Comparison!$C$29:$M$37,11,FALSE)</f>
        <v>15</v>
      </c>
      <c r="L5">
        <f>VLOOKUP(J5,Comparison!$N$29:$V$37,9,FALSE)</f>
        <v>11</v>
      </c>
    </row>
    <row r="6" spans="2:12" x14ac:dyDescent="0.2">
      <c r="B6" s="44" t="s">
        <v>335</v>
      </c>
      <c r="C6">
        <f>VLOOKUP('Figure 1'!B6,Comparison!$C$3:$M$11,11,FALSE)</f>
        <v>23</v>
      </c>
      <c r="D6">
        <f>VLOOKUP(B6,Comparison!$N$3:$V$11,9,FALSE)</f>
        <v>9</v>
      </c>
      <c r="F6" s="44" t="s">
        <v>336</v>
      </c>
      <c r="G6">
        <f>VLOOKUP(F6,Comparison!$C$16:$M$24,11,FALSE)</f>
        <v>11</v>
      </c>
      <c r="H6">
        <f>VLOOKUP(F6,Comparison!$N$16:$V$24,9,FALSE)</f>
        <v>11</v>
      </c>
      <c r="J6" s="21" t="s">
        <v>151</v>
      </c>
      <c r="K6">
        <f>VLOOKUP(J6,Comparison!$C$29:$M$37,11,FALSE)</f>
        <v>7</v>
      </c>
      <c r="L6">
        <f>VLOOKUP(J6,Comparison!$N$29:$V$37,9,FALSE)</f>
        <v>11</v>
      </c>
    </row>
    <row r="7" spans="2:12" x14ac:dyDescent="0.2">
      <c r="B7" s="44" t="s">
        <v>337</v>
      </c>
      <c r="C7">
        <f>VLOOKUP('Figure 1'!B7,Comparison!$C$3:$M$11,11,FALSE)</f>
        <v>17</v>
      </c>
      <c r="D7">
        <f>VLOOKUP(B7,Comparison!$N$3:$V$11,9,FALSE)</f>
        <v>5</v>
      </c>
      <c r="F7" t="s">
        <v>337</v>
      </c>
      <c r="G7">
        <f>VLOOKUP(F7,Comparison!$C$16:$M$24,11,FALSE)</f>
        <v>2</v>
      </c>
      <c r="H7">
        <f>VLOOKUP(F7,Comparison!$N$16:$V$24,9,FALSE)</f>
        <v>6</v>
      </c>
      <c r="J7" s="16" t="s">
        <v>173</v>
      </c>
      <c r="K7">
        <f>VLOOKUP(J7,Comparison!$C$29:$M$37,11,FALSE)</f>
        <v>11</v>
      </c>
      <c r="L7">
        <f>VLOOKUP(J7,Comparison!$N$29:$V$37,9,FALSE)</f>
        <v>9</v>
      </c>
    </row>
    <row r="8" spans="2:12" x14ac:dyDescent="0.2">
      <c r="B8" s="44" t="s">
        <v>338</v>
      </c>
      <c r="C8">
        <f>VLOOKUP('Figure 1'!B8,Comparison!$C$3:$M$11,11,FALSE)</f>
        <v>18</v>
      </c>
      <c r="D8">
        <f>VLOOKUP(B8,Comparison!$N$3:$V$11,9,FALSE)</f>
        <v>14</v>
      </c>
      <c r="F8" s="44" t="s">
        <v>338</v>
      </c>
      <c r="G8">
        <f>VLOOKUP(F8,Comparison!$C$16:$M$24,11,FALSE)</f>
        <v>13</v>
      </c>
      <c r="H8">
        <f>VLOOKUP(F8,Comparison!$N$16:$V$24,9,FALSE)</f>
        <v>9</v>
      </c>
      <c r="J8" s="16" t="s">
        <v>194</v>
      </c>
      <c r="K8">
        <f>VLOOKUP(J8,Comparison!$C$29:$M$37,11,FALSE)</f>
        <v>7</v>
      </c>
      <c r="L8">
        <f>VLOOKUP(J8,Comparison!$N$29:$V$37,9,FALSE)</f>
        <v>4</v>
      </c>
    </row>
    <row r="9" spans="2:12" x14ac:dyDescent="0.2">
      <c r="B9" s="44" t="s">
        <v>216</v>
      </c>
      <c r="C9">
        <f>VLOOKUP('Figure 1'!B9,Comparison!$C$3:$M$11,11,FALSE)</f>
        <v>10</v>
      </c>
      <c r="D9">
        <f>VLOOKUP(B9,Comparison!$N$3:$V$11,9,FALSE)</f>
        <v>10</v>
      </c>
      <c r="F9" t="s">
        <v>216</v>
      </c>
      <c r="G9">
        <f>VLOOKUP(F9,Comparison!$C$16:$M$24,11,FALSE)</f>
        <v>14</v>
      </c>
      <c r="H9">
        <f>VLOOKUP(F9,Comparison!$N$16:$V$24,9,FALSE)</f>
        <v>10</v>
      </c>
      <c r="J9" s="16" t="s">
        <v>216</v>
      </c>
      <c r="K9">
        <f>VLOOKUP(J9,Comparison!$C$29:$M$37,11,FALSE)</f>
        <v>18</v>
      </c>
      <c r="L9">
        <f>VLOOKUP(J9,Comparison!$N$29:$V$37,9,FALSE)</f>
        <v>15</v>
      </c>
    </row>
    <row r="10" spans="2:12" x14ac:dyDescent="0.2">
      <c r="B10" s="44" t="s">
        <v>339</v>
      </c>
      <c r="C10">
        <f>VLOOKUP('Figure 1'!B10,Comparison!$C$3:$M$11,11,FALSE)</f>
        <v>12</v>
      </c>
      <c r="D10">
        <f>VLOOKUP(B10,Comparison!$N$3:$V$11,9,FALSE)</f>
        <v>8</v>
      </c>
      <c r="F10" t="s">
        <v>339</v>
      </c>
      <c r="G10">
        <f>VLOOKUP(F10,Comparison!$C$16:$M$24,11,FALSE)</f>
        <v>9</v>
      </c>
      <c r="H10">
        <f>VLOOKUP(F10,Comparison!$N$16:$V$24,9,FALSE)</f>
        <v>9</v>
      </c>
      <c r="J10" s="16" t="s">
        <v>237</v>
      </c>
      <c r="K10">
        <f>VLOOKUP(J10,Comparison!$C$29:$M$37,11,FALSE)</f>
        <v>12</v>
      </c>
      <c r="L10">
        <f>VLOOKUP(J10,Comparison!$N$29:$V$37,9,FALSE)</f>
        <v>8</v>
      </c>
    </row>
    <row r="11" spans="2:12" x14ac:dyDescent="0.2">
      <c r="B11" s="24" t="s">
        <v>302</v>
      </c>
      <c r="C11">
        <f>VLOOKUP('Figure 1'!B11,Comparison!$C$3:$M$11,11,FALSE)</f>
        <v>8</v>
      </c>
      <c r="D11">
        <f>VLOOKUP(B11,Comparison!$N$3:$V$11,9,FALSE)</f>
        <v>9</v>
      </c>
      <c r="F11" t="s">
        <v>302</v>
      </c>
      <c r="G11">
        <f>VLOOKUP(F11,Comparison!$C$16:$M$24,11,FALSE)</f>
        <v>11</v>
      </c>
      <c r="H11">
        <f>VLOOKUP(F11,Comparison!$N$16:$V$24,9,FALSE)</f>
        <v>9</v>
      </c>
      <c r="J11" s="16" t="s">
        <v>302</v>
      </c>
      <c r="K11">
        <f>VLOOKUP(J11,Comparison!$C$29:$M$37,11,FALSE)</f>
        <v>9</v>
      </c>
      <c r="L11">
        <f>VLOOKUP(J11,Comparison!$N$29:$V$37,9,FALSE)</f>
        <v>9</v>
      </c>
    </row>
    <row r="16" spans="2:12" x14ac:dyDescent="0.2">
      <c r="C16" t="s">
        <v>354</v>
      </c>
      <c r="D16" t="s">
        <v>355</v>
      </c>
    </row>
    <row r="17" spans="2:4" x14ac:dyDescent="0.2">
      <c r="B17" s="45" t="s">
        <v>370</v>
      </c>
      <c r="C17" s="64">
        <f>C4</f>
        <v>7</v>
      </c>
      <c r="D17" s="64">
        <f>D4</f>
        <v>11</v>
      </c>
    </row>
    <row r="18" spans="2:4" x14ac:dyDescent="0.2">
      <c r="B18" s="65" t="s">
        <v>368</v>
      </c>
      <c r="C18" s="55">
        <f>G4</f>
        <v>9</v>
      </c>
      <c r="D18" s="55">
        <f>H4</f>
        <v>6</v>
      </c>
    </row>
    <row r="19" spans="2:4" x14ac:dyDescent="0.2">
      <c r="B19" s="68" t="s">
        <v>369</v>
      </c>
      <c r="C19" s="69">
        <f>K4</f>
        <v>11</v>
      </c>
      <c r="D19" s="69">
        <f>L4</f>
        <v>7</v>
      </c>
    </row>
    <row r="20" spans="2:4" x14ac:dyDescent="0.2">
      <c r="B20" s="45" t="s">
        <v>371</v>
      </c>
      <c r="C20" s="45">
        <f>C5</f>
        <v>14</v>
      </c>
      <c r="D20" s="45">
        <f>D5</f>
        <v>11</v>
      </c>
    </row>
    <row r="21" spans="2:4" x14ac:dyDescent="0.2">
      <c r="B21" s="55" t="s">
        <v>373</v>
      </c>
      <c r="C21" s="55">
        <f>G5</f>
        <v>13</v>
      </c>
      <c r="D21" s="55">
        <f>H5</f>
        <v>11</v>
      </c>
    </row>
    <row r="22" spans="2:4" x14ac:dyDescent="0.2">
      <c r="B22" s="68" t="s">
        <v>374</v>
      </c>
      <c r="C22" s="69">
        <f>K5</f>
        <v>15</v>
      </c>
      <c r="D22" s="69">
        <f>L5</f>
        <v>11</v>
      </c>
    </row>
    <row r="23" spans="2:4" x14ac:dyDescent="0.2">
      <c r="B23" s="48" t="s">
        <v>382</v>
      </c>
      <c r="C23" s="45">
        <f>C10</f>
        <v>12</v>
      </c>
      <c r="D23" s="45">
        <f>D10</f>
        <v>8</v>
      </c>
    </row>
    <row r="24" spans="2:4" x14ac:dyDescent="0.2">
      <c r="B24" s="66" t="s">
        <v>385</v>
      </c>
      <c r="C24" s="55">
        <f>G10</f>
        <v>9</v>
      </c>
      <c r="D24" s="55">
        <f>H10</f>
        <v>9</v>
      </c>
    </row>
    <row r="25" spans="2:4" x14ac:dyDescent="0.2">
      <c r="B25" s="70" t="s">
        <v>390</v>
      </c>
      <c r="C25" s="69">
        <f>K10</f>
        <v>12</v>
      </c>
      <c r="D25" s="69">
        <f>L10</f>
        <v>8</v>
      </c>
    </row>
    <row r="26" spans="2:4" x14ac:dyDescent="0.2">
      <c r="B26" s="45" t="s">
        <v>379</v>
      </c>
      <c r="C26" s="45">
        <f>C7</f>
        <v>17</v>
      </c>
      <c r="D26" s="45">
        <f>D7</f>
        <v>5</v>
      </c>
    </row>
    <row r="27" spans="2:4" x14ac:dyDescent="0.2">
      <c r="B27" s="55" t="s">
        <v>378</v>
      </c>
      <c r="C27" s="55">
        <f>G7</f>
        <v>2</v>
      </c>
      <c r="D27" s="55">
        <f>H7</f>
        <v>6</v>
      </c>
    </row>
    <row r="28" spans="2:4" x14ac:dyDescent="0.2">
      <c r="B28" s="69" t="s">
        <v>377</v>
      </c>
      <c r="C28" s="69">
        <f>K7</f>
        <v>11</v>
      </c>
      <c r="D28" s="69">
        <f>L7</f>
        <v>9</v>
      </c>
    </row>
    <row r="30" spans="2:4" x14ac:dyDescent="0.2">
      <c r="C30" t="s">
        <v>354</v>
      </c>
      <c r="D30" t="s">
        <v>355</v>
      </c>
    </row>
    <row r="31" spans="2:4" x14ac:dyDescent="0.2">
      <c r="B31" s="48" t="s">
        <v>380</v>
      </c>
      <c r="C31" s="45">
        <f>C8</f>
        <v>18</v>
      </c>
      <c r="D31" s="45">
        <f>D8</f>
        <v>14</v>
      </c>
    </row>
    <row r="32" spans="2:4" x14ac:dyDescent="0.2">
      <c r="B32" s="66" t="s">
        <v>387</v>
      </c>
      <c r="C32" s="55">
        <f>G8</f>
        <v>13</v>
      </c>
      <c r="D32" s="55">
        <f>H8</f>
        <v>9</v>
      </c>
    </row>
    <row r="33" spans="2:4" x14ac:dyDescent="0.2">
      <c r="B33" s="70" t="s">
        <v>388</v>
      </c>
      <c r="C33" s="69">
        <f>K8</f>
        <v>7</v>
      </c>
      <c r="D33" s="69">
        <f>L8</f>
        <v>4</v>
      </c>
    </row>
    <row r="34" spans="2:4" x14ac:dyDescent="0.2">
      <c r="B34" s="48" t="s">
        <v>381</v>
      </c>
      <c r="C34" s="45">
        <f>C9</f>
        <v>10</v>
      </c>
      <c r="D34" s="45">
        <f>D9</f>
        <v>10</v>
      </c>
    </row>
    <row r="35" spans="2:4" x14ac:dyDescent="0.2">
      <c r="B35" s="66" t="s">
        <v>384</v>
      </c>
      <c r="C35" s="55">
        <f>G9</f>
        <v>14</v>
      </c>
      <c r="D35" s="55">
        <f>H9</f>
        <v>10</v>
      </c>
    </row>
    <row r="36" spans="2:4" x14ac:dyDescent="0.2">
      <c r="B36" s="71" t="s">
        <v>389</v>
      </c>
      <c r="C36" s="69">
        <f>K9</f>
        <v>18</v>
      </c>
      <c r="D36" s="69">
        <f>L9</f>
        <v>15</v>
      </c>
    </row>
    <row r="37" spans="2:4" x14ac:dyDescent="0.2">
      <c r="B37" s="48" t="s">
        <v>372</v>
      </c>
      <c r="C37" s="45">
        <f>C6</f>
        <v>23</v>
      </c>
      <c r="D37" s="45">
        <f>D6</f>
        <v>9</v>
      </c>
    </row>
    <row r="38" spans="2:4" x14ac:dyDescent="0.2">
      <c r="B38" s="66" t="s">
        <v>375</v>
      </c>
      <c r="C38" s="55">
        <f>G6</f>
        <v>11</v>
      </c>
      <c r="D38" s="55">
        <f>H6</f>
        <v>11</v>
      </c>
    </row>
    <row r="39" spans="2:4" x14ac:dyDescent="0.2">
      <c r="B39" s="72" t="s">
        <v>376</v>
      </c>
      <c r="C39" s="69">
        <f>K6</f>
        <v>7</v>
      </c>
      <c r="D39" s="69">
        <f>L6</f>
        <v>11</v>
      </c>
    </row>
    <row r="40" spans="2:4" x14ac:dyDescent="0.2">
      <c r="B40" s="46" t="s">
        <v>383</v>
      </c>
      <c r="C40" s="45">
        <f>C11</f>
        <v>8</v>
      </c>
      <c r="D40" s="45">
        <f>D11</f>
        <v>9</v>
      </c>
    </row>
    <row r="41" spans="2:4" x14ac:dyDescent="0.2">
      <c r="B41" s="67" t="s">
        <v>386</v>
      </c>
      <c r="C41" s="55">
        <f>G11</f>
        <v>11</v>
      </c>
      <c r="D41" s="55">
        <f>H11</f>
        <v>9</v>
      </c>
    </row>
    <row r="42" spans="2:4" x14ac:dyDescent="0.2">
      <c r="B42" s="73" t="s">
        <v>391</v>
      </c>
      <c r="C42" s="69">
        <f>K11</f>
        <v>9</v>
      </c>
      <c r="D42" s="69">
        <f>L11</f>
        <v>9</v>
      </c>
    </row>
  </sheetData>
  <autoFilter ref="B16:D48" xr:uid="{F770D174-C3A2-2D44-BC8E-CE88867FA1AC}"/>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201D7-6CA1-9446-9602-1AFB090CA62A}">
  <dimension ref="A1:AE17"/>
  <sheetViews>
    <sheetView workbookViewId="0">
      <selection activeCell="E43" sqref="E43"/>
    </sheetView>
  </sheetViews>
  <sheetFormatPr baseColWidth="10" defaultRowHeight="16" x14ac:dyDescent="0.2"/>
  <cols>
    <col min="2" max="2" width="24" bestFit="1" customWidth="1"/>
    <col min="5" max="5" width="30.1640625" bestFit="1" customWidth="1"/>
    <col min="18" max="18" width="26.83203125" bestFit="1" customWidth="1"/>
    <col min="23" max="23" width="39" bestFit="1" customWidth="1"/>
  </cols>
  <sheetData>
    <row r="1" spans="1:31" x14ac:dyDescent="0.2">
      <c r="C1" t="s">
        <v>354</v>
      </c>
      <c r="S1" t="s">
        <v>355</v>
      </c>
    </row>
    <row r="2" spans="1:31" ht="17" x14ac:dyDescent="0.2">
      <c r="A2" s="63">
        <v>45505</v>
      </c>
      <c r="B2" s="43" t="s">
        <v>337</v>
      </c>
      <c r="C2" s="43">
        <v>2</v>
      </c>
      <c r="D2" s="43">
        <v>1</v>
      </c>
      <c r="N2" s="43"/>
      <c r="Q2" s="63">
        <v>45505</v>
      </c>
      <c r="R2" s="25" t="s">
        <v>356</v>
      </c>
      <c r="S2">
        <v>6</v>
      </c>
      <c r="T2">
        <v>1</v>
      </c>
    </row>
    <row r="3" spans="1:31" ht="17" x14ac:dyDescent="0.2">
      <c r="B3" s="43" t="s">
        <v>358</v>
      </c>
      <c r="C3" s="43">
        <v>9</v>
      </c>
      <c r="D3" s="43">
        <v>1</v>
      </c>
      <c r="R3" s="25" t="s">
        <v>363</v>
      </c>
      <c r="S3">
        <v>9</v>
      </c>
      <c r="T3">
        <v>1</v>
      </c>
    </row>
    <row r="4" spans="1:31" x14ac:dyDescent="0.2">
      <c r="B4" t="s">
        <v>330</v>
      </c>
      <c r="C4">
        <v>10</v>
      </c>
      <c r="D4" s="43">
        <v>1</v>
      </c>
      <c r="N4" s="44"/>
      <c r="R4" t="s">
        <v>216</v>
      </c>
      <c r="S4">
        <v>10</v>
      </c>
      <c r="T4">
        <v>1</v>
      </c>
    </row>
    <row r="5" spans="1:31" x14ac:dyDescent="0.2">
      <c r="B5" s="43" t="s">
        <v>359</v>
      </c>
      <c r="C5" s="43">
        <v>11</v>
      </c>
      <c r="D5" s="43">
        <v>1</v>
      </c>
      <c r="R5" t="s">
        <v>364</v>
      </c>
      <c r="S5">
        <v>11</v>
      </c>
      <c r="T5">
        <v>1</v>
      </c>
    </row>
    <row r="6" spans="1:31" x14ac:dyDescent="0.2">
      <c r="B6" s="43" t="s">
        <v>360</v>
      </c>
      <c r="C6" s="43">
        <v>13</v>
      </c>
      <c r="D6" s="43">
        <v>1</v>
      </c>
      <c r="R6" t="s">
        <v>330</v>
      </c>
      <c r="S6">
        <v>12</v>
      </c>
      <c r="T6">
        <v>1</v>
      </c>
    </row>
    <row r="7" spans="1:31" x14ac:dyDescent="0.2">
      <c r="B7" t="s">
        <v>216</v>
      </c>
      <c r="C7" s="43">
        <f>VLOOKUP(B7,Comparison!$C$16:$M$24,11,FALSE)</f>
        <v>14</v>
      </c>
      <c r="D7" s="43">
        <v>1</v>
      </c>
    </row>
    <row r="9" spans="1:31" x14ac:dyDescent="0.2">
      <c r="A9" s="63">
        <v>45992</v>
      </c>
      <c r="B9" s="21" t="s">
        <v>357</v>
      </c>
      <c r="C9">
        <v>7</v>
      </c>
      <c r="D9" s="43">
        <v>-1</v>
      </c>
      <c r="N9" s="16"/>
      <c r="Q9" s="63">
        <v>45992</v>
      </c>
      <c r="R9" t="s">
        <v>194</v>
      </c>
      <c r="S9">
        <v>4</v>
      </c>
      <c r="T9">
        <v>-1</v>
      </c>
    </row>
    <row r="10" spans="1:31" x14ac:dyDescent="0.2">
      <c r="B10" t="s">
        <v>361</v>
      </c>
      <c r="C10">
        <v>9</v>
      </c>
      <c r="D10" s="43">
        <v>-1</v>
      </c>
      <c r="N10" s="12"/>
      <c r="R10" t="s">
        <v>65</v>
      </c>
      <c r="S10">
        <v>7</v>
      </c>
      <c r="T10">
        <v>-1</v>
      </c>
    </row>
    <row r="11" spans="1:31" x14ac:dyDescent="0.2">
      <c r="B11" t="s">
        <v>362</v>
      </c>
      <c r="C11">
        <v>11</v>
      </c>
      <c r="D11" s="43">
        <v>-1</v>
      </c>
      <c r="N11" s="16"/>
      <c r="R11" t="s">
        <v>237</v>
      </c>
      <c r="S11">
        <v>8</v>
      </c>
      <c r="T11">
        <v>-1</v>
      </c>
    </row>
    <row r="12" spans="1:31" ht="17" x14ac:dyDescent="0.2">
      <c r="B12" t="s">
        <v>237</v>
      </c>
      <c r="C12">
        <v>12</v>
      </c>
      <c r="D12" s="43">
        <v>-1</v>
      </c>
      <c r="N12" s="12"/>
      <c r="R12" s="25" t="s">
        <v>365</v>
      </c>
      <c r="S12">
        <v>9</v>
      </c>
      <c r="T12">
        <v>-1</v>
      </c>
    </row>
    <row r="13" spans="1:31" ht="17" x14ac:dyDescent="0.2">
      <c r="B13" t="s">
        <v>86</v>
      </c>
      <c r="C13">
        <v>15</v>
      </c>
      <c r="D13" s="43">
        <v>-1</v>
      </c>
      <c r="N13" s="16"/>
      <c r="R13" s="25" t="s">
        <v>366</v>
      </c>
      <c r="S13">
        <v>11</v>
      </c>
      <c r="T13">
        <v>-1</v>
      </c>
    </row>
    <row r="14" spans="1:31" x14ac:dyDescent="0.2">
      <c r="B14" t="s">
        <v>216</v>
      </c>
      <c r="C14">
        <v>18</v>
      </c>
      <c r="D14" s="43">
        <v>-1</v>
      </c>
      <c r="M14" s="60"/>
      <c r="N14" s="16"/>
      <c r="R14" t="s">
        <v>216</v>
      </c>
      <c r="S14">
        <v>15</v>
      </c>
      <c r="T14">
        <v>-1</v>
      </c>
      <c r="W14" s="24"/>
      <c r="X14" s="56"/>
      <c r="AB14" s="60"/>
      <c r="AC14" s="60"/>
      <c r="AD14" s="60"/>
    </row>
    <row r="15" spans="1:31" x14ac:dyDescent="0.2">
      <c r="D15" s="43"/>
      <c r="N15" s="12"/>
    </row>
    <row r="16" spans="1:31" x14ac:dyDescent="0.2">
      <c r="D16" s="43"/>
      <c r="L16" s="61"/>
      <c r="N16" s="21"/>
      <c r="AC16" s="61"/>
      <c r="AE16" s="62"/>
    </row>
    <row r="17" spans="4:14" x14ac:dyDescent="0.2">
      <c r="D17" s="43"/>
      <c r="N17" s="16"/>
    </row>
  </sheetData>
  <sortState xmlns:xlrd2="http://schemas.microsoft.com/office/spreadsheetml/2017/richdata2" ref="N9:O17">
    <sortCondition ref="O9:O17"/>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28F6-9B9A-7640-969D-4DCDB78D9CCC}">
  <dimension ref="A1:AA39"/>
  <sheetViews>
    <sheetView topLeftCell="J1" workbookViewId="0">
      <selection activeCell="W15" sqref="W15"/>
    </sheetView>
  </sheetViews>
  <sheetFormatPr baseColWidth="10" defaultRowHeight="16" x14ac:dyDescent="0.2"/>
  <cols>
    <col min="1" max="1" width="10.83203125" style="79"/>
    <col min="2" max="21" width="12.83203125" style="79" customWidth="1"/>
    <col min="22" max="22" width="10.83203125" style="79"/>
    <col min="23" max="23" width="89.83203125" style="79" customWidth="1"/>
    <col min="24" max="24" width="20.83203125" style="79" customWidth="1"/>
    <col min="25" max="25" width="10.83203125" style="79"/>
    <col min="26" max="26" width="83.6640625" style="79" bestFit="1" customWidth="1"/>
    <col min="27" max="27" width="20.83203125" style="79" customWidth="1"/>
    <col min="28" max="16384" width="10.83203125" style="79"/>
  </cols>
  <sheetData>
    <row r="1" spans="1:27" ht="17" x14ac:dyDescent="0.2">
      <c r="A1" s="78"/>
      <c r="B1" s="78"/>
      <c r="C1" s="78" t="s">
        <v>326</v>
      </c>
      <c r="D1" s="78" t="s">
        <v>327</v>
      </c>
      <c r="E1" s="78" t="s">
        <v>327</v>
      </c>
      <c r="F1" s="78" t="s">
        <v>326</v>
      </c>
      <c r="G1" s="78" t="s">
        <v>326</v>
      </c>
      <c r="H1" s="78" t="s">
        <v>326</v>
      </c>
      <c r="I1" s="78" t="s">
        <v>326</v>
      </c>
      <c r="J1" s="78" t="s">
        <v>326</v>
      </c>
      <c r="K1" s="78" t="s">
        <v>326</v>
      </c>
      <c r="L1" s="78"/>
      <c r="M1" s="78"/>
      <c r="N1" s="78" t="s">
        <v>326</v>
      </c>
      <c r="O1" s="78" t="s">
        <v>327</v>
      </c>
      <c r="P1" s="78" t="s">
        <v>327</v>
      </c>
      <c r="Q1" s="78" t="s">
        <v>327</v>
      </c>
      <c r="R1" s="78" t="s">
        <v>327</v>
      </c>
      <c r="S1" s="78" t="s">
        <v>327</v>
      </c>
      <c r="T1" s="78" t="s">
        <v>327</v>
      </c>
      <c r="U1" s="78"/>
      <c r="W1" t="s">
        <v>395</v>
      </c>
      <c r="X1"/>
      <c r="Y1"/>
      <c r="Z1"/>
      <c r="AA1"/>
    </row>
    <row r="2" spans="1:27" ht="187" x14ac:dyDescent="0.2">
      <c r="C2" s="80" t="s">
        <v>23</v>
      </c>
      <c r="D2" s="80" t="s">
        <v>24</v>
      </c>
      <c r="E2" s="80" t="s">
        <v>33</v>
      </c>
      <c r="F2" s="80" t="s">
        <v>34</v>
      </c>
      <c r="G2" s="80" t="s">
        <v>35</v>
      </c>
      <c r="H2" s="80" t="s">
        <v>38</v>
      </c>
      <c r="I2" s="80" t="s">
        <v>39</v>
      </c>
      <c r="J2" s="80" t="s">
        <v>40</v>
      </c>
      <c r="K2" s="80" t="s">
        <v>41</v>
      </c>
      <c r="L2" s="80"/>
      <c r="M2" s="27"/>
      <c r="N2" s="80" t="s">
        <v>26</v>
      </c>
      <c r="O2" s="80" t="s">
        <v>28</v>
      </c>
      <c r="P2" s="80" t="s">
        <v>29</v>
      </c>
      <c r="Q2" s="80" t="s">
        <v>30</v>
      </c>
      <c r="R2" s="80" t="s">
        <v>31</v>
      </c>
      <c r="S2" s="80" t="s">
        <v>32</v>
      </c>
      <c r="T2" s="80" t="s">
        <v>36</v>
      </c>
      <c r="U2" s="80"/>
      <c r="W2" s="15" t="s">
        <v>393</v>
      </c>
      <c r="X2" s="15" t="s">
        <v>392</v>
      </c>
      <c r="Y2" s="15"/>
      <c r="Z2" s="15" t="s">
        <v>394</v>
      </c>
      <c r="AA2" s="15" t="s">
        <v>392</v>
      </c>
    </row>
    <row r="3" spans="1:27" x14ac:dyDescent="0.2">
      <c r="B3" s="79" t="s">
        <v>42</v>
      </c>
      <c r="C3" s="79">
        <v>1</v>
      </c>
      <c r="D3" s="79">
        <v>3</v>
      </c>
      <c r="E3" s="79">
        <v>1</v>
      </c>
      <c r="F3" s="79">
        <v>1</v>
      </c>
      <c r="G3" s="79">
        <v>1</v>
      </c>
      <c r="H3" s="79">
        <v>1</v>
      </c>
      <c r="I3" s="79">
        <v>0</v>
      </c>
      <c r="J3" s="79">
        <v>1</v>
      </c>
      <c r="K3" s="79">
        <v>0</v>
      </c>
      <c r="L3" s="79">
        <f>SUM(C3:K3)</f>
        <v>9</v>
      </c>
      <c r="M3" s="79" t="s">
        <v>42</v>
      </c>
      <c r="N3" s="79">
        <v>1</v>
      </c>
      <c r="O3" s="79">
        <v>1</v>
      </c>
      <c r="P3" s="79">
        <v>1</v>
      </c>
      <c r="Q3" s="79">
        <v>1</v>
      </c>
      <c r="R3" s="79">
        <v>1</v>
      </c>
      <c r="S3" s="79">
        <v>3</v>
      </c>
      <c r="T3" s="79">
        <v>1</v>
      </c>
      <c r="U3" s="79">
        <f>SUM(N3:T3)</f>
        <v>9</v>
      </c>
      <c r="W3" s="79" t="s">
        <v>23</v>
      </c>
      <c r="X3" s="85">
        <v>1.3076923076923077</v>
      </c>
      <c r="Y3"/>
      <c r="Z3" s="79" t="s">
        <v>26</v>
      </c>
      <c r="AA3" s="85">
        <v>1</v>
      </c>
    </row>
    <row r="4" spans="1:27" x14ac:dyDescent="0.2">
      <c r="B4" s="79" t="s">
        <v>65</v>
      </c>
      <c r="C4" s="79">
        <v>1</v>
      </c>
      <c r="D4" s="79">
        <v>3</v>
      </c>
      <c r="E4" s="79">
        <v>1</v>
      </c>
      <c r="F4" s="79">
        <v>1</v>
      </c>
      <c r="G4" s="79">
        <v>1</v>
      </c>
      <c r="H4" s="79">
        <v>1</v>
      </c>
      <c r="I4" s="79">
        <v>1</v>
      </c>
      <c r="J4" s="79">
        <v>1</v>
      </c>
      <c r="K4" s="79">
        <v>1</v>
      </c>
      <c r="L4" s="79">
        <f t="shared" ref="L4:L15" si="0">SUM(C4:K4)</f>
        <v>11</v>
      </c>
      <c r="M4" s="79" t="s">
        <v>65</v>
      </c>
      <c r="N4" s="79">
        <v>1</v>
      </c>
      <c r="O4" s="79">
        <v>1</v>
      </c>
      <c r="P4" s="79">
        <v>1</v>
      </c>
      <c r="Q4" s="79">
        <v>1</v>
      </c>
      <c r="R4" s="79">
        <v>1</v>
      </c>
      <c r="S4" s="79">
        <v>1</v>
      </c>
      <c r="T4" s="79">
        <v>1</v>
      </c>
      <c r="U4" s="79">
        <f t="shared" ref="U4:U15" si="1">SUM(N4:T4)</f>
        <v>7</v>
      </c>
      <c r="W4" s="79" t="s">
        <v>34</v>
      </c>
      <c r="X4" s="85">
        <v>1.1538461538461537</v>
      </c>
      <c r="Y4"/>
      <c r="Z4" s="79" t="s">
        <v>28</v>
      </c>
      <c r="AA4" s="85">
        <v>0.69230769230769229</v>
      </c>
    </row>
    <row r="5" spans="1:27" x14ac:dyDescent="0.2">
      <c r="B5" s="79" t="s">
        <v>86</v>
      </c>
      <c r="C5" s="79">
        <v>3</v>
      </c>
      <c r="D5" s="79">
        <v>3</v>
      </c>
      <c r="E5" s="79">
        <v>3</v>
      </c>
      <c r="F5" s="79">
        <v>1</v>
      </c>
      <c r="G5" s="79">
        <v>1</v>
      </c>
      <c r="H5" s="79">
        <v>1</v>
      </c>
      <c r="I5" s="79">
        <v>1</v>
      </c>
      <c r="J5" s="79">
        <v>1</v>
      </c>
      <c r="K5" s="79">
        <v>1</v>
      </c>
      <c r="L5" s="79">
        <f t="shared" si="0"/>
        <v>15</v>
      </c>
      <c r="M5" s="79" t="s">
        <v>86</v>
      </c>
      <c r="N5" s="79">
        <v>1</v>
      </c>
      <c r="O5" s="79">
        <v>1</v>
      </c>
      <c r="P5" s="79">
        <v>3</v>
      </c>
      <c r="Q5" s="79">
        <v>1</v>
      </c>
      <c r="R5" s="79">
        <v>1</v>
      </c>
      <c r="S5" s="79">
        <v>3</v>
      </c>
      <c r="T5" s="79">
        <v>1</v>
      </c>
      <c r="U5" s="79">
        <f t="shared" si="1"/>
        <v>11</v>
      </c>
      <c r="W5" s="79" t="s">
        <v>24</v>
      </c>
      <c r="X5" s="85">
        <v>2.2307692307692308</v>
      </c>
      <c r="Y5"/>
      <c r="Z5" s="79" t="s">
        <v>29</v>
      </c>
      <c r="AA5" s="85">
        <v>1.4615384615384615</v>
      </c>
    </row>
    <row r="6" spans="1:27" x14ac:dyDescent="0.2">
      <c r="B6" s="79" t="s">
        <v>151</v>
      </c>
      <c r="C6" s="79">
        <v>1</v>
      </c>
      <c r="D6" s="79">
        <v>3</v>
      </c>
      <c r="E6" s="79">
        <v>1</v>
      </c>
      <c r="F6" s="79">
        <v>1</v>
      </c>
      <c r="G6" s="79">
        <v>0</v>
      </c>
      <c r="H6" s="79">
        <v>0</v>
      </c>
      <c r="I6" s="79">
        <v>0</v>
      </c>
      <c r="J6" s="79">
        <v>1</v>
      </c>
      <c r="K6" s="79">
        <v>0</v>
      </c>
      <c r="L6" s="79">
        <f t="shared" si="0"/>
        <v>7</v>
      </c>
      <c r="M6" s="79" t="s">
        <v>151</v>
      </c>
      <c r="N6" s="79">
        <v>0</v>
      </c>
      <c r="O6" s="79">
        <v>0</v>
      </c>
      <c r="P6" s="79">
        <v>3</v>
      </c>
      <c r="Q6" s="79">
        <v>1</v>
      </c>
      <c r="R6" s="79">
        <v>1</v>
      </c>
      <c r="S6" s="79">
        <v>3</v>
      </c>
      <c r="T6" s="79">
        <v>3</v>
      </c>
      <c r="U6" s="79">
        <f t="shared" si="1"/>
        <v>11</v>
      </c>
      <c r="W6" s="79" t="s">
        <v>38</v>
      </c>
      <c r="X6" s="85">
        <v>0.76923076923076927</v>
      </c>
      <c r="Y6"/>
      <c r="Z6" s="79" t="s">
        <v>30</v>
      </c>
      <c r="AA6" s="85">
        <v>0.76923076923076927</v>
      </c>
    </row>
    <row r="7" spans="1:27" x14ac:dyDescent="0.2">
      <c r="B7" s="79" t="s">
        <v>173</v>
      </c>
      <c r="C7" s="79">
        <v>1</v>
      </c>
      <c r="D7" s="79">
        <v>1</v>
      </c>
      <c r="E7" s="79">
        <v>1</v>
      </c>
      <c r="F7" s="79">
        <v>1</v>
      </c>
      <c r="G7" s="79">
        <v>3</v>
      </c>
      <c r="H7" s="79">
        <v>1</v>
      </c>
      <c r="I7" s="79">
        <v>1</v>
      </c>
      <c r="J7" s="79">
        <v>1</v>
      </c>
      <c r="K7" s="79">
        <v>1</v>
      </c>
      <c r="L7" s="79">
        <f t="shared" si="0"/>
        <v>11</v>
      </c>
      <c r="M7" s="79" t="s">
        <v>173</v>
      </c>
      <c r="N7" s="79">
        <v>1</v>
      </c>
      <c r="O7" s="79">
        <v>1</v>
      </c>
      <c r="P7" s="79">
        <v>1</v>
      </c>
      <c r="Q7" s="79">
        <v>1</v>
      </c>
      <c r="R7" s="79">
        <v>1</v>
      </c>
      <c r="S7" s="79">
        <v>3</v>
      </c>
      <c r="T7" s="79">
        <v>1</v>
      </c>
      <c r="U7" s="79">
        <f t="shared" si="1"/>
        <v>9</v>
      </c>
      <c r="W7" s="79" t="s">
        <v>39</v>
      </c>
      <c r="X7" s="85">
        <v>0.61538461538461542</v>
      </c>
      <c r="Y7"/>
      <c r="Z7" s="79" t="s">
        <v>31</v>
      </c>
      <c r="AA7" s="85">
        <v>0.76923076923076927</v>
      </c>
    </row>
    <row r="8" spans="1:27" x14ac:dyDescent="0.2">
      <c r="B8" s="79" t="s">
        <v>194</v>
      </c>
      <c r="C8" s="79">
        <v>1</v>
      </c>
      <c r="D8" s="79">
        <v>1</v>
      </c>
      <c r="E8" s="79">
        <v>1</v>
      </c>
      <c r="F8" s="79">
        <v>1</v>
      </c>
      <c r="G8" s="79">
        <v>0</v>
      </c>
      <c r="H8" s="79">
        <v>0</v>
      </c>
      <c r="I8" s="79">
        <v>0</v>
      </c>
      <c r="J8" s="79">
        <v>3</v>
      </c>
      <c r="K8" s="79">
        <v>0</v>
      </c>
      <c r="L8" s="79">
        <f t="shared" si="0"/>
        <v>7</v>
      </c>
      <c r="M8" s="79" t="s">
        <v>194</v>
      </c>
      <c r="N8" s="79">
        <v>1</v>
      </c>
      <c r="O8" s="79">
        <v>0</v>
      </c>
      <c r="P8" s="79">
        <v>1</v>
      </c>
      <c r="Q8" s="79">
        <v>0</v>
      </c>
      <c r="R8" s="79">
        <v>0</v>
      </c>
      <c r="S8" s="79">
        <v>1</v>
      </c>
      <c r="T8" s="79">
        <v>1</v>
      </c>
      <c r="U8" s="79">
        <f t="shared" si="1"/>
        <v>4</v>
      </c>
      <c r="W8" s="79" t="s">
        <v>40</v>
      </c>
      <c r="X8" s="85">
        <v>1.4615384615384615</v>
      </c>
      <c r="Y8"/>
      <c r="Z8" s="79" t="s">
        <v>32</v>
      </c>
      <c r="AA8" s="85">
        <v>2.6923076923076925</v>
      </c>
    </row>
    <row r="9" spans="1:27" x14ac:dyDescent="0.2">
      <c r="B9" s="79" t="s">
        <v>216</v>
      </c>
      <c r="C9" s="79">
        <v>3</v>
      </c>
      <c r="D9" s="79">
        <v>3</v>
      </c>
      <c r="E9" s="79">
        <v>1</v>
      </c>
      <c r="F9" s="79">
        <v>3</v>
      </c>
      <c r="G9" s="79">
        <v>3</v>
      </c>
      <c r="H9" s="79">
        <v>1</v>
      </c>
      <c r="I9" s="79">
        <v>1</v>
      </c>
      <c r="J9" s="79">
        <v>3</v>
      </c>
      <c r="K9" s="79">
        <v>0</v>
      </c>
      <c r="L9" s="79">
        <f t="shared" si="0"/>
        <v>18</v>
      </c>
      <c r="M9" s="79" t="s">
        <v>216</v>
      </c>
      <c r="N9" s="79">
        <v>3</v>
      </c>
      <c r="O9" s="79">
        <v>1</v>
      </c>
      <c r="P9" s="79">
        <v>3</v>
      </c>
      <c r="Q9" s="79">
        <v>1</v>
      </c>
      <c r="R9" s="79">
        <v>1</v>
      </c>
      <c r="S9" s="79">
        <v>3</v>
      </c>
      <c r="T9" s="79">
        <v>3</v>
      </c>
      <c r="U9" s="79">
        <f t="shared" si="1"/>
        <v>15</v>
      </c>
      <c r="W9" s="79" t="s">
        <v>41</v>
      </c>
      <c r="X9" s="85">
        <v>0.38461538461538464</v>
      </c>
      <c r="Y9"/>
      <c r="Z9" s="79" t="s">
        <v>36</v>
      </c>
      <c r="AA9" s="85">
        <v>1.3076923076923077</v>
      </c>
    </row>
    <row r="10" spans="1:27" x14ac:dyDescent="0.2">
      <c r="B10" s="79" t="s">
        <v>237</v>
      </c>
      <c r="C10" s="79">
        <v>1</v>
      </c>
      <c r="D10" s="79">
        <v>3</v>
      </c>
      <c r="E10" s="79">
        <v>3</v>
      </c>
      <c r="F10" s="79">
        <v>1</v>
      </c>
      <c r="G10" s="79">
        <v>1</v>
      </c>
      <c r="H10" s="79">
        <v>1</v>
      </c>
      <c r="I10" s="79">
        <v>1</v>
      </c>
      <c r="J10" s="79">
        <v>1</v>
      </c>
      <c r="K10" s="79">
        <v>0</v>
      </c>
      <c r="L10" s="79">
        <f t="shared" si="0"/>
        <v>12</v>
      </c>
      <c r="M10" s="79" t="s">
        <v>237</v>
      </c>
      <c r="N10" s="79">
        <v>1</v>
      </c>
      <c r="O10" s="79">
        <v>1</v>
      </c>
      <c r="P10" s="79">
        <v>1</v>
      </c>
      <c r="Q10" s="79">
        <v>1</v>
      </c>
      <c r="R10" s="79">
        <v>0</v>
      </c>
      <c r="S10" s="79">
        <v>3</v>
      </c>
      <c r="T10" s="79">
        <v>1</v>
      </c>
      <c r="U10" s="79">
        <f t="shared" si="1"/>
        <v>8</v>
      </c>
      <c r="W10" s="79" t="s">
        <v>33</v>
      </c>
      <c r="X10" s="85">
        <v>1.3076923076923077</v>
      </c>
      <c r="Y10"/>
      <c r="Z10"/>
      <c r="AA10"/>
    </row>
    <row r="11" spans="1:27" x14ac:dyDescent="0.2">
      <c r="B11" s="79" t="s">
        <v>302</v>
      </c>
      <c r="C11" s="79">
        <v>1</v>
      </c>
      <c r="D11" s="79">
        <v>3</v>
      </c>
      <c r="E11" s="79">
        <v>1</v>
      </c>
      <c r="F11" s="79">
        <v>1</v>
      </c>
      <c r="G11" s="79">
        <v>1</v>
      </c>
      <c r="H11" s="79">
        <v>1</v>
      </c>
      <c r="I11" s="79">
        <v>0</v>
      </c>
      <c r="J11" s="79">
        <v>1</v>
      </c>
      <c r="K11" s="79">
        <v>0</v>
      </c>
      <c r="L11" s="79">
        <f t="shared" si="0"/>
        <v>9</v>
      </c>
      <c r="M11" s="79" t="s">
        <v>302</v>
      </c>
      <c r="N11" s="79">
        <v>1</v>
      </c>
      <c r="O11" s="79">
        <v>1</v>
      </c>
      <c r="P11" s="79">
        <v>1</v>
      </c>
      <c r="Q11" s="79">
        <v>1</v>
      </c>
      <c r="R11" s="79">
        <v>1</v>
      </c>
      <c r="S11" s="79">
        <v>3</v>
      </c>
      <c r="T11" s="79">
        <v>1</v>
      </c>
      <c r="U11" s="79">
        <f t="shared" si="1"/>
        <v>9</v>
      </c>
      <c r="W11" s="79" t="s">
        <v>35</v>
      </c>
      <c r="X11" s="85">
        <v>1.1538461538461537</v>
      </c>
      <c r="Y11"/>
      <c r="Z11"/>
      <c r="AA11"/>
    </row>
    <row r="12" spans="1:27" x14ac:dyDescent="0.2">
      <c r="B12" s="79" t="s">
        <v>108</v>
      </c>
      <c r="C12" s="79">
        <v>1</v>
      </c>
      <c r="D12" s="79">
        <v>1</v>
      </c>
      <c r="E12" s="79">
        <v>1</v>
      </c>
      <c r="F12" s="79">
        <v>1</v>
      </c>
      <c r="G12" s="79">
        <v>1</v>
      </c>
      <c r="H12" s="79">
        <v>1</v>
      </c>
      <c r="I12" s="79">
        <v>1</v>
      </c>
      <c r="J12" s="79">
        <v>3</v>
      </c>
      <c r="K12" s="79">
        <v>1</v>
      </c>
      <c r="L12" s="79">
        <f t="shared" si="0"/>
        <v>11</v>
      </c>
      <c r="M12" s="79" t="s">
        <v>108</v>
      </c>
      <c r="N12" s="79">
        <v>1</v>
      </c>
      <c r="O12" s="79">
        <v>0</v>
      </c>
      <c r="P12" s="79">
        <v>1</v>
      </c>
      <c r="Q12" s="79">
        <v>0</v>
      </c>
      <c r="R12" s="79">
        <v>0</v>
      </c>
      <c r="S12" s="79">
        <v>3</v>
      </c>
      <c r="T12" s="79">
        <v>1</v>
      </c>
      <c r="U12" s="79">
        <f t="shared" si="1"/>
        <v>6</v>
      </c>
    </row>
    <row r="13" spans="1:27" x14ac:dyDescent="0.2">
      <c r="B13" s="79" t="s">
        <v>129</v>
      </c>
      <c r="C13" s="79">
        <v>1</v>
      </c>
      <c r="D13" s="79">
        <v>1</v>
      </c>
      <c r="E13" s="79">
        <v>1</v>
      </c>
      <c r="F13" s="79">
        <v>1</v>
      </c>
      <c r="G13" s="79">
        <v>1</v>
      </c>
      <c r="H13" s="79">
        <v>1</v>
      </c>
      <c r="I13" s="79">
        <v>0</v>
      </c>
      <c r="J13" s="79">
        <v>1</v>
      </c>
      <c r="K13" s="79">
        <v>0</v>
      </c>
      <c r="L13" s="79">
        <f t="shared" si="0"/>
        <v>7</v>
      </c>
      <c r="M13" s="79" t="s">
        <v>129</v>
      </c>
      <c r="N13" s="79">
        <v>1</v>
      </c>
      <c r="O13" s="79">
        <v>0</v>
      </c>
      <c r="P13" s="79">
        <v>1</v>
      </c>
      <c r="Q13" s="79">
        <v>0</v>
      </c>
      <c r="R13" s="79">
        <v>1</v>
      </c>
      <c r="S13" s="79">
        <v>3</v>
      </c>
      <c r="T13" s="79">
        <v>1</v>
      </c>
      <c r="U13" s="79">
        <f t="shared" si="1"/>
        <v>7</v>
      </c>
    </row>
    <row r="14" spans="1:27" x14ac:dyDescent="0.2">
      <c r="B14" s="79" t="s">
        <v>258</v>
      </c>
      <c r="C14" s="79">
        <v>1</v>
      </c>
      <c r="D14" s="79">
        <v>1</v>
      </c>
      <c r="E14" s="79">
        <v>1</v>
      </c>
      <c r="F14" s="79">
        <v>1</v>
      </c>
      <c r="G14" s="79">
        <v>1</v>
      </c>
      <c r="H14" s="79">
        <v>0</v>
      </c>
      <c r="I14" s="79">
        <v>1</v>
      </c>
      <c r="J14" s="79">
        <v>1</v>
      </c>
      <c r="K14" s="79">
        <v>0</v>
      </c>
      <c r="L14" s="79">
        <f t="shared" si="0"/>
        <v>7</v>
      </c>
      <c r="M14" s="79" t="s">
        <v>258</v>
      </c>
      <c r="N14" s="79">
        <v>1</v>
      </c>
      <c r="O14" s="79">
        <v>1</v>
      </c>
      <c r="P14" s="79">
        <v>1</v>
      </c>
      <c r="Q14" s="79">
        <v>1</v>
      </c>
      <c r="R14" s="79">
        <v>1</v>
      </c>
      <c r="S14" s="79">
        <v>3</v>
      </c>
      <c r="T14" s="79">
        <v>1</v>
      </c>
      <c r="U14" s="79">
        <f t="shared" si="1"/>
        <v>9</v>
      </c>
    </row>
    <row r="15" spans="1:27" x14ac:dyDescent="0.2">
      <c r="B15" s="79" t="s">
        <v>280</v>
      </c>
      <c r="C15" s="79">
        <v>1</v>
      </c>
      <c r="D15" s="79">
        <v>3</v>
      </c>
      <c r="E15" s="79">
        <v>1</v>
      </c>
      <c r="F15" s="79">
        <v>1</v>
      </c>
      <c r="G15" s="79">
        <v>1</v>
      </c>
      <c r="H15" s="79">
        <v>1</v>
      </c>
      <c r="I15" s="79">
        <v>1</v>
      </c>
      <c r="J15" s="79">
        <v>1</v>
      </c>
      <c r="K15" s="79">
        <v>1</v>
      </c>
      <c r="L15" s="79">
        <f t="shared" si="0"/>
        <v>11</v>
      </c>
      <c r="M15" s="79" t="s">
        <v>280</v>
      </c>
      <c r="N15" s="79">
        <v>0</v>
      </c>
      <c r="O15" s="79">
        <v>1</v>
      </c>
      <c r="P15" s="79">
        <v>1</v>
      </c>
      <c r="Q15" s="79">
        <v>1</v>
      </c>
      <c r="R15" s="79">
        <v>1</v>
      </c>
      <c r="S15" s="79">
        <v>3</v>
      </c>
      <c r="T15" s="79">
        <v>1</v>
      </c>
      <c r="U15" s="79">
        <f t="shared" si="1"/>
        <v>8</v>
      </c>
    </row>
    <row r="17" spans="3:27" x14ac:dyDescent="0.2">
      <c r="C17" s="84">
        <f>AVERAGE(C3:C15)</f>
        <v>1.3076923076923077</v>
      </c>
      <c r="D17" s="84">
        <f t="shared" ref="D17:U17" si="2">AVERAGE(D3:D15)</f>
        <v>2.2307692307692308</v>
      </c>
      <c r="E17" s="84">
        <f t="shared" si="2"/>
        <v>1.3076923076923077</v>
      </c>
      <c r="F17" s="84">
        <f t="shared" si="2"/>
        <v>1.1538461538461537</v>
      </c>
      <c r="G17" s="84">
        <f t="shared" si="2"/>
        <v>1.1538461538461537</v>
      </c>
      <c r="H17" s="84">
        <f t="shared" si="2"/>
        <v>0.76923076923076927</v>
      </c>
      <c r="I17" s="84">
        <f t="shared" si="2"/>
        <v>0.61538461538461542</v>
      </c>
      <c r="J17" s="84">
        <f t="shared" si="2"/>
        <v>1.4615384615384615</v>
      </c>
      <c r="K17" s="84">
        <f t="shared" si="2"/>
        <v>0.38461538461538464</v>
      </c>
      <c r="L17" s="84">
        <f t="shared" si="2"/>
        <v>10.384615384615385</v>
      </c>
      <c r="M17" s="84"/>
      <c r="N17" s="84">
        <f t="shared" si="2"/>
        <v>1</v>
      </c>
      <c r="O17" s="84">
        <f t="shared" si="2"/>
        <v>0.69230769230769229</v>
      </c>
      <c r="P17" s="84">
        <f t="shared" si="2"/>
        <v>1.4615384615384615</v>
      </c>
      <c r="Q17" s="84">
        <f t="shared" si="2"/>
        <v>0.76923076923076927</v>
      </c>
      <c r="R17" s="84">
        <f t="shared" si="2"/>
        <v>0.76923076923076927</v>
      </c>
      <c r="S17" s="84">
        <f t="shared" si="2"/>
        <v>2.6923076923076925</v>
      </c>
      <c r="T17" s="84">
        <f t="shared" si="2"/>
        <v>1.3076923076923077</v>
      </c>
      <c r="U17" s="84">
        <f t="shared" si="2"/>
        <v>8.6923076923076916</v>
      </c>
      <c r="V17" s="84"/>
    </row>
    <row r="20" spans="3:27" x14ac:dyDescent="0.2">
      <c r="AA20" s="85"/>
    </row>
    <row r="21" spans="3:27" x14ac:dyDescent="0.2">
      <c r="AA21" s="85"/>
    </row>
    <row r="22" spans="3:27" x14ac:dyDescent="0.2">
      <c r="AA22" s="85"/>
    </row>
    <row r="27" spans="3:27" x14ac:dyDescent="0.2">
      <c r="F27" s="81"/>
    </row>
    <row r="28" spans="3:27" x14ac:dyDescent="0.2">
      <c r="F28" s="81"/>
    </row>
    <row r="29" spans="3:27" x14ac:dyDescent="0.2">
      <c r="F29" s="81"/>
    </row>
    <row r="30" spans="3:27" x14ac:dyDescent="0.2">
      <c r="F30" s="82"/>
    </row>
    <row r="31" spans="3:27" x14ac:dyDescent="0.2">
      <c r="F31" s="83"/>
    </row>
    <row r="32" spans="3:27" x14ac:dyDescent="0.2">
      <c r="F32" s="83"/>
    </row>
    <row r="34" spans="6:6" x14ac:dyDescent="0.2">
      <c r="F34" s="83"/>
    </row>
    <row r="35" spans="6:6" x14ac:dyDescent="0.2">
      <c r="F35" s="83"/>
    </row>
    <row r="36" spans="6:6" x14ac:dyDescent="0.2">
      <c r="F36" s="81"/>
    </row>
    <row r="37" spans="6:6" x14ac:dyDescent="0.2">
      <c r="F37" s="81"/>
    </row>
    <row r="38" spans="6:6" x14ac:dyDescent="0.2">
      <c r="F38" s="83"/>
    </row>
    <row r="39" spans="6:6" x14ac:dyDescent="0.2">
      <c r="F39" s="83"/>
    </row>
  </sheetData>
  <autoFilter ref="A2:AA15" xr:uid="{11DF28F6-9B9A-7640-969D-4DCDB78D9CC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Content_Dec. 2025</vt:lpstr>
      <vt:lpstr>Comparison</vt:lpstr>
      <vt:lpstr>Dec. 2025</vt:lpstr>
      <vt:lpstr>Figure 1</vt:lpstr>
      <vt:lpstr>Figure 2</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2026-01-06T01:11:27Z</dcterms:created>
  <dcterms:modified xsi:type="dcterms:W3CDTF">2026-01-07T07:33:58Z</dcterms:modified>
</cp:coreProperties>
</file>