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lott/Desktop/"/>
    </mc:Choice>
  </mc:AlternateContent>
  <xr:revisionPtr revIDLastSave="0" documentId="8_{5975D18F-FD48-C944-B31F-36ADF9FF6D63}" xr6:coauthVersionLast="47" xr6:coauthVersionMax="47" xr10:uidLastSave="{00000000-0000-0000-0000-000000000000}"/>
  <bookViews>
    <workbookView xWindow="160" yWindow="920" windowWidth="34240" windowHeight="21280" xr2:uid="{82E445E1-7D5A-F145-B778-D716FC0945D4}"/>
  </bookViews>
  <sheets>
    <sheet name="Sheet1" sheetId="1" r:id="rId1"/>
    <sheet name="Sheet2" sheetId="2" r:id="rId2"/>
    <sheet name="Sheet3" sheetId="3" r:id="rId3"/>
    <sheet name="Sheet4" sheetId="4" r:id="rId4"/>
    <sheet name="Property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J12" i="5"/>
  <c r="I12" i="5"/>
  <c r="L17" i="5"/>
  <c r="L16" i="5"/>
  <c r="L15" i="5"/>
  <c r="L14" i="5"/>
  <c r="L13" i="5"/>
  <c r="L12" i="5"/>
  <c r="L11" i="5"/>
  <c r="L10" i="5"/>
  <c r="N12" i="5" s="1"/>
  <c r="L9" i="5"/>
  <c r="M16" i="5" s="1"/>
  <c r="L8" i="5"/>
  <c r="L7" i="5"/>
  <c r="L6" i="5"/>
  <c r="L5" i="5"/>
  <c r="L4" i="5"/>
  <c r="L3" i="5"/>
  <c r="H17" i="5"/>
  <c r="H16" i="5"/>
  <c r="H15" i="5"/>
  <c r="H13" i="5"/>
  <c r="H12" i="5"/>
  <c r="H11" i="5"/>
  <c r="H10" i="5"/>
  <c r="H9" i="5"/>
  <c r="H8" i="5"/>
  <c r="H7" i="5"/>
  <c r="H6" i="5"/>
  <c r="H5" i="5"/>
  <c r="H4" i="5"/>
  <c r="M17" i="5"/>
  <c r="H3" i="5"/>
  <c r="M12" i="4"/>
  <c r="M16" i="4"/>
  <c r="J12" i="4"/>
  <c r="I17" i="4"/>
  <c r="I16" i="4"/>
  <c r="I12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L8" i="4"/>
  <c r="L7" i="4"/>
  <c r="L6" i="4"/>
  <c r="L5" i="4"/>
  <c r="L4" i="4"/>
  <c r="L3" i="4"/>
  <c r="L12" i="4"/>
  <c r="L11" i="4"/>
  <c r="L10" i="4"/>
  <c r="L9" i="4"/>
  <c r="L17" i="4"/>
  <c r="L16" i="4"/>
  <c r="L15" i="4"/>
  <c r="M17" i="4" s="1"/>
  <c r="L14" i="4"/>
  <c r="L13" i="4"/>
  <c r="N7" i="1"/>
  <c r="N6" i="1"/>
  <c r="N5" i="1"/>
  <c r="N4" i="1"/>
  <c r="S21" i="1"/>
  <c r="S20" i="1"/>
  <c r="S19" i="1"/>
  <c r="P21" i="1"/>
  <c r="P20" i="1"/>
  <c r="P19" i="1"/>
  <c r="AC5" i="1"/>
  <c r="U5" i="1"/>
  <c r="AB5" i="1" s="1"/>
  <c r="S15" i="1"/>
  <c r="S14" i="1"/>
  <c r="S13" i="1"/>
  <c r="S12" i="1"/>
  <c r="S11" i="1"/>
  <c r="S10" i="1"/>
  <c r="P15" i="1"/>
  <c r="P14" i="1"/>
  <c r="P13" i="1"/>
  <c r="P12" i="1"/>
  <c r="P11" i="1"/>
  <c r="P10" i="1"/>
  <c r="S7" i="1"/>
  <c r="S6" i="1"/>
  <c r="S5" i="1"/>
  <c r="S4" i="1"/>
  <c r="P7" i="1"/>
  <c r="P6" i="1"/>
  <c r="P5" i="1"/>
  <c r="P4" i="1"/>
  <c r="M12" i="5" l="1"/>
  <c r="I16" i="5"/>
  <c r="N12" i="4"/>
</calcChain>
</file>

<file path=xl/sharedStrings.xml><?xml version="1.0" encoding="utf-8"?>
<sst xmlns="http://schemas.openxmlformats.org/spreadsheetml/2006/main" count="85" uniqueCount="38">
  <si>
    <t>Violent Crime</t>
  </si>
  <si>
    <t>Rape/Sexual Assault</t>
  </si>
  <si>
    <t>Robbery</t>
  </si>
  <si>
    <t>Aggravated Assault</t>
  </si>
  <si>
    <t>2020-2024</t>
  </si>
  <si>
    <t>2019-2024</t>
  </si>
  <si>
    <t>Urban Violent Crime</t>
  </si>
  <si>
    <t>Urban Property Crme</t>
  </si>
  <si>
    <t>Suburban Violent Crime</t>
  </si>
  <si>
    <t>Rural Violent Crime</t>
  </si>
  <si>
    <t>Suburban Property  Crime</t>
  </si>
  <si>
    <t>Rural Property Crime</t>
  </si>
  <si>
    <t>Biden</t>
  </si>
  <si>
    <t>Trump</t>
  </si>
  <si>
    <t>Yes (Influenced)</t>
  </si>
  <si>
    <t>No (Not Influenced)</t>
  </si>
  <si>
    <t>Personal Safety</t>
  </si>
  <si>
    <t>Hunting or Sport Shooting</t>
  </si>
  <si>
    <t>Tradition</t>
  </si>
  <si>
    <t>Community or Cultural Identity</t>
  </si>
  <si>
    <t>https://elsnerlawfirm.com/gun-culture-survey/</t>
  </si>
  <si>
    <t>Made Less Strict</t>
  </si>
  <si>
    <t>Made More Strict</t>
  </si>
  <si>
    <t>Kept as They are</t>
  </si>
  <si>
    <t>Year</t>
  </si>
  <si>
    <t>Incidents</t>
  </si>
  <si>
    <t>Killed (incl. shooters)</t>
  </si>
  <si>
    <t>Wounded (incl. shooters)</t>
  </si>
  <si>
    <r>
      <t>2021</t>
    </r>
    <r>
      <rPr>
        <vertAlign val="superscript"/>
        <sz val="9"/>
        <rFont val="Times New Roman"/>
        <family val="1"/>
      </rPr>
      <t>6</t>
    </r>
  </si>
  <si>
    <t>FBI Violent Crime</t>
  </si>
  <si>
    <t>2024</t>
  </si>
  <si>
    <t>FBI's Reported Violent Crime/NCVS's Total Violent Crime</t>
  </si>
  <si>
    <t>Arrests</t>
  </si>
  <si>
    <t>FBI's Number of Arrests/NCVS's Total Violent Crime</t>
  </si>
  <si>
    <t>2021</t>
  </si>
  <si>
    <t>FBI Property Crime</t>
  </si>
  <si>
    <t>FBI's Number of Arrests/NCVS's Total Property Crime</t>
  </si>
  <si>
    <t>FBI's Reported Property Crime/NCVS's Total Property Crime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</si>
</sst>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9" formatCode="#,##0.0"/>
    <numFmt numFmtId="171" formatCode="_(* #,##0_);_(* \(#,##0\);_(* &quot;-&quot;??_);_(@_)"/>
  </numFmts>
  <fonts count="1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u/>
      <sz val="12"/>
      <color theme="1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name val="Times New Roman"/>
      <family val="1"/>
    </font>
    <font>
      <vertAlign val="superscript"/>
      <sz val="9"/>
      <name val="Times New Roman"/>
      <family val="1"/>
    </font>
    <font>
      <sz val="9"/>
      <color rgb="FF000000"/>
      <name val="Helvetica"/>
      <family val="2"/>
    </font>
    <font>
      <sz val="9"/>
      <color rgb="FF141413"/>
      <name val="Helvetica"/>
      <family val="2"/>
    </font>
    <font>
      <sz val="8"/>
      <color rgb="FF141413"/>
      <name val="Helvetica"/>
      <family val="2"/>
    </font>
    <font>
      <sz val="8"/>
      <color rgb="FF000000"/>
      <name val="Helvetica"/>
      <family val="2"/>
    </font>
    <font>
      <sz val="12"/>
      <color rgb="FF4A4949"/>
      <name val="Arial"/>
      <family val="2"/>
    </font>
    <font>
      <sz val="12"/>
      <name val="Times New Roman"/>
      <family val="1"/>
    </font>
    <font>
      <sz val="14"/>
      <color rgb="FF000000"/>
      <name val="Helvetica"/>
      <family val="2"/>
    </font>
    <font>
      <b/>
      <sz val="9"/>
      <name val="Times New Roman"/>
      <family val="1"/>
    </font>
    <font>
      <sz val="14"/>
      <color rgb="FF000000"/>
      <name val="-webkit-standard"/>
    </font>
    <font>
      <sz val="12"/>
      <color rgb="FF000000"/>
      <name val="Calibri"/>
      <family val="2"/>
    </font>
    <font>
      <sz val="12"/>
      <color rgb="FF000000"/>
      <name val="-webkit-standar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9" fontId="0" fillId="0" borderId="0" xfId="2" applyFont="1"/>
    <xf numFmtId="164" fontId="0" fillId="0" borderId="0" xfId="2" applyNumberFormat="1" applyFont="1"/>
    <xf numFmtId="9" fontId="0" fillId="0" borderId="0" xfId="2" applyNumberFormat="1" applyFont="1"/>
    <xf numFmtId="9" fontId="0" fillId="0" borderId="0" xfId="0" applyNumberFormat="1"/>
    <xf numFmtId="0" fontId="2" fillId="0" borderId="0" xfId="0" applyFont="1"/>
    <xf numFmtId="0" fontId="3" fillId="0" borderId="0" xfId="3"/>
    <xf numFmtId="0" fontId="4" fillId="0" borderId="0" xfId="0" applyFont="1"/>
    <xf numFmtId="0" fontId="5" fillId="0" borderId="0" xfId="0" applyFont="1"/>
    <xf numFmtId="49" fontId="6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/>
    <xf numFmtId="3" fontId="9" fillId="0" borderId="0" xfId="0" applyNumberFormat="1" applyFont="1"/>
    <xf numFmtId="164" fontId="0" fillId="0" borderId="0" xfId="0" applyNumberFormat="1"/>
    <xf numFmtId="3" fontId="10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13" fillId="0" borderId="0" xfId="0" applyNumberFormat="1" applyFont="1" applyAlignment="1">
      <alignment horizontal="right" wrapText="1"/>
    </xf>
    <xf numFmtId="9" fontId="14" fillId="0" borderId="0" xfId="2" applyFont="1"/>
    <xf numFmtId="3" fontId="15" fillId="0" borderId="0" xfId="0" applyNumberFormat="1" applyFont="1" applyAlignment="1">
      <alignment horizontal="right"/>
    </xf>
    <xf numFmtId="3" fontId="4" fillId="0" borderId="0" xfId="0" applyNumberFormat="1" applyFont="1"/>
    <xf numFmtId="3" fontId="16" fillId="0" borderId="0" xfId="0" applyNumberFormat="1" applyFont="1"/>
    <xf numFmtId="3" fontId="17" fillId="0" borderId="0" xfId="0" applyNumberFormat="1" applyFont="1"/>
    <xf numFmtId="3" fontId="18" fillId="0" borderId="0" xfId="0" applyNumberFormat="1" applyFont="1"/>
    <xf numFmtId="171" fontId="2" fillId="0" borderId="0" xfId="1" applyNumberFormat="1" applyFont="1"/>
    <xf numFmtId="164" fontId="14" fillId="0" borderId="0" xfId="2" applyNumberFormat="1" applyFont="1"/>
    <xf numFmtId="169" fontId="15" fillId="0" borderId="0" xfId="0" applyNumberFormat="1" applyFont="1" applyAlignment="1">
      <alignment horizontal="right"/>
    </xf>
    <xf numFmtId="169" fontId="6" fillId="0" borderId="0" xfId="0" applyNumberFormat="1" applyFont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latin typeface="Calibri" panose="020F0502020204030204" pitchFamily="34" charset="0"/>
                <a:cs typeface="Calibri" panose="020F0502020204030204" pitchFamily="34" charset="0"/>
              </a:rPr>
              <a:t>The Increase</a:t>
            </a:r>
            <a:r>
              <a:rPr lang="en-US" sz="2000" b="1" baseline="0">
                <a:latin typeface="Calibri" panose="020F0502020204030204" pitchFamily="34" charset="0"/>
                <a:cs typeface="Calibri" panose="020F0502020204030204" pitchFamily="34" charset="0"/>
              </a:rPr>
              <a:t> in Violent Crime Rates During the Biden Administration Compared To Trump's First Term, the data for the full four years of Each Administration.</a:t>
            </a:r>
          </a:p>
          <a:p>
            <a:pPr>
              <a:defRPr/>
            </a:pPr>
            <a:r>
              <a:rPr lang="en-US" sz="2000" b="1" baseline="0">
                <a:latin typeface="Calibri" panose="020F0502020204030204" pitchFamily="34" charset="0"/>
                <a:cs typeface="Calibri" panose="020F0502020204030204" pitchFamily="34" charset="0"/>
              </a:rPr>
              <a:t>National Crime Victimization Survey, 2024</a:t>
            </a:r>
            <a:endParaRPr lang="en-US" sz="2000" b="1"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Sheet1!$P$3</c:f>
              <c:strCache>
                <c:ptCount val="1"/>
                <c:pt idx="0">
                  <c:v>Biden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Sheet1!$O$4:$O$7</c:f>
              <c:strCache>
                <c:ptCount val="4"/>
                <c:pt idx="0">
                  <c:v>Violent Crime</c:v>
                </c:pt>
                <c:pt idx="1">
                  <c:v>Rape/Sexual Assault</c:v>
                </c:pt>
                <c:pt idx="2">
                  <c:v>Robbery</c:v>
                </c:pt>
                <c:pt idx="3">
                  <c:v>Aggravated Assault</c:v>
                </c:pt>
              </c:strCache>
            </c:strRef>
          </c:cat>
          <c:val>
            <c:numRef>
              <c:f>Sheet1!$P$4:$P$7</c:f>
              <c:numCache>
                <c:formatCode>0%</c:formatCode>
                <c:ptCount val="4"/>
                <c:pt idx="0">
                  <c:v>0.58928571428571441</c:v>
                </c:pt>
                <c:pt idx="1">
                  <c:v>0.66666666666666674</c:v>
                </c:pt>
                <c:pt idx="2">
                  <c:v>0.375</c:v>
                </c:pt>
                <c:pt idx="3">
                  <c:v>0.62068965517241392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A-1947-8FB1-372A2648D617}"/>
            </c:ext>
          </c:extLst>
        </c:ser>
        <c:ser>
          <c:idx val="1"/>
          <c:order val="1"/>
          <c:tx>
            <c:strRef>
              <c:f>Sheet1!$Q$3</c:f>
              <c:strCache>
                <c:ptCount val="1"/>
                <c:pt idx="0">
                  <c:v>Trump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Sheet1!$O$4:$O$7</c:f>
              <c:strCache>
                <c:ptCount val="4"/>
                <c:pt idx="0">
                  <c:v>Violent Crime</c:v>
                </c:pt>
                <c:pt idx="1">
                  <c:v>Rape/Sexual Assault</c:v>
                </c:pt>
                <c:pt idx="2">
                  <c:v>Robbery</c:v>
                </c:pt>
                <c:pt idx="3">
                  <c:v>Aggravated Assault</c:v>
                </c:pt>
              </c:strCache>
            </c:strRef>
          </c:cat>
          <c:val>
            <c:numRef>
              <c:f>Sheet1!$Q$4:$Q$7</c:f>
              <c:numCache>
                <c:formatCode>0%</c:formatCode>
                <c:ptCount val="4"/>
                <c:pt idx="0">
                  <c:v>-0.15</c:v>
                </c:pt>
                <c:pt idx="1">
                  <c:v>0.09</c:v>
                </c:pt>
                <c:pt idx="2">
                  <c:v>-0.06</c:v>
                </c:pt>
                <c:pt idx="3">
                  <c:v>-0.24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A-1947-8FB1-372A2648D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1623807"/>
        <c:axId val="821523743"/>
      </c:barChart>
      <c:catAx>
        <c:axId val="821623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21523743"/>
        <c:crosses val="autoZero"/>
        <c:auto val="1"/>
        <c:lblAlgn val="ctr"/>
        <c:lblOffset val="100"/>
        <c:noMultiLvlLbl val="0"/>
      </c:catAx>
      <c:valAx>
        <c:axId val="82152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21623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latin typeface="Calibri" panose="020F0502020204030204" pitchFamily="34" charset="0"/>
                <a:cs typeface="Calibri" panose="020F0502020204030204" pitchFamily="34" charset="0"/>
              </a:rPr>
              <a:t>FBI's Number of Arrests/NCVS's Total Violent Crime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Sheet4!$H$2</c:f>
              <c:strCache>
                <c:ptCount val="1"/>
                <c:pt idx="0">
                  <c:v>FBI's Number of Arrests/NCVS's Total Violent Crime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Sheet4!$G$3:$G$17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Sheet4!$H$3:$H$17</c:f>
              <c:numCache>
                <c:formatCode>0%</c:formatCode>
                <c:ptCount val="15"/>
                <c:pt idx="0">
                  <c:v>0.32573989285124261</c:v>
                </c:pt>
                <c:pt idx="1">
                  <c:v>0.28827499946086993</c:v>
                </c:pt>
                <c:pt idx="2">
                  <c:v>0.25001127265924428</c:v>
                </c:pt>
                <c:pt idx="3">
                  <c:v>0.24760441848837389</c:v>
                </c:pt>
                <c:pt idx="4">
                  <c:v>0.24436625584985178</c:v>
                </c:pt>
                <c:pt idx="5">
                  <c:v>0.27675640471329982</c:v>
                </c:pt>
                <c:pt idx="6">
                  <c:v>0.28654681581274788</c:v>
                </c:pt>
                <c:pt idx="7">
                  <c:v>0.25918020579812995</c:v>
                </c:pt>
                <c:pt idx="8">
                  <c:v>0.22026781977960663</c:v>
                </c:pt>
                <c:pt idx="9">
                  <c:v>0.24630740803290252</c:v>
                </c:pt>
                <c:pt idx="10">
                  <c:v>0.21340966872479117</c:v>
                </c:pt>
                <c:pt idx="11">
                  <c:v>0.31020828108622539</c:v>
                </c:pt>
                <c:pt idx="12">
                  <c:v>0.15526877911788836</c:v>
                </c:pt>
                <c:pt idx="13">
                  <c:v>0.17852789611518086</c:v>
                </c:pt>
                <c:pt idx="14">
                  <c:v>0.16480339804871533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4-A944-AB78-676E226CE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369888"/>
        <c:axId val="130544927"/>
      </c:barChart>
      <c:catAx>
        <c:axId val="21253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30544927"/>
        <c:crosses val="autoZero"/>
        <c:auto val="1"/>
        <c:lblAlgn val="ctr"/>
        <c:lblOffset val="100"/>
        <c:noMultiLvlLbl val="0"/>
      </c:catAx>
      <c:valAx>
        <c:axId val="13054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212536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Calibri" panose="020F0502020204030204" pitchFamily="34" charset="0"/>
                <a:cs typeface="Calibri" panose="020F0502020204030204" pitchFamily="34" charset="0"/>
              </a:rPr>
              <a:t>FBI's Number of Arrests/NCVS's Total Property Crime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Property!$H$2</c:f>
              <c:strCache>
                <c:ptCount val="1"/>
                <c:pt idx="0">
                  <c:v>FBI's Number of Arrests/NCVS's Total Property Crime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Property!$G$3:$G$17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Property!$H$3:$H$17</c:f>
              <c:numCache>
                <c:formatCode>0.0%</c:formatCode>
                <c:ptCount val="15"/>
                <c:pt idx="0">
                  <c:v>0.11107851351351351</c:v>
                </c:pt>
                <c:pt idx="1">
                  <c:v>9.5899590643274857E-2</c:v>
                </c:pt>
                <c:pt idx="2">
                  <c:v>8.3892049016000628E-2</c:v>
                </c:pt>
                <c:pt idx="3">
                  <c:v>9.5312472986612093E-2</c:v>
                </c:pt>
                <c:pt idx="4">
                  <c:v>9.73827335240217E-2</c:v>
                </c:pt>
                <c:pt idx="5">
                  <c:v>9.6836638596568075E-2</c:v>
                </c:pt>
                <c:pt idx="6">
                  <c:v>8.5567908564549156E-2</c:v>
                </c:pt>
                <c:pt idx="7">
                  <c:v>9.3683387530340584E-2</c:v>
                </c:pt>
                <c:pt idx="8">
                  <c:v>8.6448184233835254E-2</c:v>
                </c:pt>
                <c:pt idx="9">
                  <c:v>8.3817054142611952E-2</c:v>
                </c:pt>
                <c:pt idx="10">
                  <c:v>7.2102419742543958E-2</c:v>
                </c:pt>
                <c:pt idx="12">
                  <c:v>4.7683112583029055E-2</c:v>
                </c:pt>
                <c:pt idx="13">
                  <c:v>5.6667558817814184E-2</c:v>
                </c:pt>
                <c:pt idx="14">
                  <c:v>6.2061461900783196E-2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9-CA47-8604-1C9C03BD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7309807"/>
        <c:axId val="946970959"/>
      </c:barChart>
      <c:catAx>
        <c:axId val="94730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46970959"/>
        <c:crosses val="autoZero"/>
        <c:auto val="1"/>
        <c:lblAlgn val="ctr"/>
        <c:lblOffset val="100"/>
        <c:noMultiLvlLbl val="0"/>
      </c:catAx>
      <c:valAx>
        <c:axId val="946970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4730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The Change in Violent &amp; Property Crime Rates During the Biden Administration, the data for the full four years of the Biden Administration by Urbanization.</a:t>
            </a:r>
          </a:p>
          <a:p>
            <a:pPr>
              <a:defRPr/>
            </a:pPr>
            <a:r>
              <a:rPr lang="en-US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National Crime Victimization Survey,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Sheet1!$P$9</c:f>
              <c:strCache>
                <c:ptCount val="1"/>
                <c:pt idx="0">
                  <c:v>2020-2024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0-7244-842E-AFFD4CAF67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Sheet1!$O$10:$O$15</c:f>
              <c:strCache>
                <c:ptCount val="6"/>
                <c:pt idx="0">
                  <c:v>Urban Violent Crime</c:v>
                </c:pt>
                <c:pt idx="1">
                  <c:v>Suburban Violent Crime</c:v>
                </c:pt>
                <c:pt idx="2">
                  <c:v>Rural Violent Crime</c:v>
                </c:pt>
                <c:pt idx="3">
                  <c:v>Urban Property Crme</c:v>
                </c:pt>
                <c:pt idx="4">
                  <c:v>Suburban Property  Crime</c:v>
                </c:pt>
                <c:pt idx="5">
                  <c:v>Rural Property Crime</c:v>
                </c:pt>
              </c:strCache>
            </c:strRef>
          </c:cat>
          <c:val>
            <c:numRef>
              <c:f>Sheet1!$P$10:$P$15</c:f>
              <c:numCache>
                <c:formatCode>0%</c:formatCode>
                <c:ptCount val="6"/>
                <c:pt idx="0">
                  <c:v>0.53246753246753253</c:v>
                </c:pt>
                <c:pt idx="1">
                  <c:v>0.64285714285714279</c:v>
                </c:pt>
                <c:pt idx="2">
                  <c:v>0.37777777777777777</c:v>
                </c:pt>
                <c:pt idx="3">
                  <c:v>0.14285714285714279</c:v>
                </c:pt>
                <c:pt idx="4">
                  <c:v>6.1878453038674008E-2</c:v>
                </c:pt>
                <c:pt idx="5">
                  <c:v>-0.26371951219512191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0-7244-842E-AFFD4CAF6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1217663"/>
        <c:axId val="2011884688"/>
      </c:barChart>
      <c:catAx>
        <c:axId val="1181217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2011884688"/>
        <c:crosses val="autoZero"/>
        <c:auto val="1"/>
        <c:lblAlgn val="ctr"/>
        <c:lblOffset val="100"/>
        <c:noMultiLvlLbl val="0"/>
      </c:catAx>
      <c:valAx>
        <c:axId val="201188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181217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The Change in Felonious Violent &amp; Property Crime Rates During the Biden Administration, the data for 2019 to 2024.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National Crime Victimization Survey,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Sheet1!$S$9</c:f>
              <c:strCache>
                <c:ptCount val="1"/>
                <c:pt idx="0">
                  <c:v>2019-2024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Sheet1!$R$10:$R$15</c:f>
              <c:strCache>
                <c:ptCount val="6"/>
                <c:pt idx="0">
                  <c:v>Urban Violent Crime</c:v>
                </c:pt>
                <c:pt idx="1">
                  <c:v>Suburban Violent Crime</c:v>
                </c:pt>
                <c:pt idx="2">
                  <c:v>Rural Violent Crime</c:v>
                </c:pt>
                <c:pt idx="3">
                  <c:v>Urban Property Crme</c:v>
                </c:pt>
                <c:pt idx="4">
                  <c:v>Suburban Property  Crime</c:v>
                </c:pt>
                <c:pt idx="5">
                  <c:v>Rural Property Crime</c:v>
                </c:pt>
              </c:strCache>
            </c:strRef>
          </c:cat>
          <c:val>
            <c:numRef>
              <c:f>Sheet1!$S$10:$S$15</c:f>
              <c:numCache>
                <c:formatCode>0%</c:formatCode>
                <c:ptCount val="6"/>
                <c:pt idx="0">
                  <c:v>0.47500000000000009</c:v>
                </c:pt>
                <c:pt idx="1">
                  <c:v>0.21052631578947367</c:v>
                </c:pt>
                <c:pt idx="2">
                  <c:v>0.10714285714285721</c:v>
                </c:pt>
                <c:pt idx="3">
                  <c:v>0.1869281045751634</c:v>
                </c:pt>
                <c:pt idx="4">
                  <c:v>-4.6626984126984183E-2</c:v>
                </c:pt>
                <c:pt idx="5">
                  <c:v>-0.29074889867841403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2-4B42-B861-2789FEF5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3316127"/>
        <c:axId val="1833363728"/>
      </c:barChart>
      <c:catAx>
        <c:axId val="7733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833363728"/>
        <c:crosses val="autoZero"/>
        <c:auto val="1"/>
        <c:lblAlgn val="ctr"/>
        <c:lblOffset val="100"/>
        <c:noMultiLvlLbl val="0"/>
      </c:catAx>
      <c:valAx>
        <c:axId val="183336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7733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Calibri" panose="020F0502020204030204" pitchFamily="34" charset="0"/>
                <a:cs typeface="Calibri" panose="020F0502020204030204" pitchFamily="34" charset="0"/>
              </a:rPr>
              <a:t>Violent Crime Including Simple Assault, not just</a:t>
            </a:r>
            <a:r>
              <a:rPr lang="en-US" sz="1800" b="1" baseline="0">
                <a:latin typeface="Calibri" panose="020F0502020204030204" pitchFamily="34" charset="0"/>
                <a:cs typeface="Calibri" panose="020F0502020204030204" pitchFamily="34" charset="0"/>
              </a:rPr>
              <a:t> felonies, comparing 2019 to 2024 with 2020 to 2024</a:t>
            </a:r>
            <a:endParaRPr lang="en-US" sz="1800" b="1"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Sheet1!$N$19:$O$24</c:f>
              <c:multiLvlStrCache>
                <c:ptCount val="6"/>
                <c:lvl>
                  <c:pt idx="0">
                    <c:v>Urban Violent Crime</c:v>
                  </c:pt>
                  <c:pt idx="1">
                    <c:v>Suburban Violent Crime</c:v>
                  </c:pt>
                  <c:pt idx="2">
                    <c:v>Rural Violent Crime</c:v>
                  </c:pt>
                  <c:pt idx="3">
                    <c:v>Urban Violent Crime</c:v>
                  </c:pt>
                  <c:pt idx="4">
                    <c:v>Suburban Violent Crime</c:v>
                  </c:pt>
                  <c:pt idx="5">
                    <c:v>Rural Violent Crime</c:v>
                  </c:pt>
                </c:lvl>
                <c:lvl>
                  <c:pt idx="0">
                    <c:v>2020-2024</c:v>
                  </c:pt>
                  <c:pt idx="3">
                    <c:v>2019-2024</c:v>
                  </c:pt>
                </c:lvl>
              </c:multiLvlStrCache>
            </c:multiLvlStrRef>
          </c:cat>
          <c:val>
            <c:numRef>
              <c:f>Sheet1!$P$19:$P$24</c:f>
              <c:numCache>
                <c:formatCode>0%</c:formatCode>
                <c:ptCount val="6"/>
                <c:pt idx="0">
                  <c:v>0.78947368421052633</c:v>
                </c:pt>
                <c:pt idx="1">
                  <c:v>0.38690476190476186</c:v>
                </c:pt>
                <c:pt idx="2">
                  <c:v>0.24626865671641784</c:v>
                </c:pt>
                <c:pt idx="3">
                  <c:v>0.61137440758293837</c:v>
                </c:pt>
                <c:pt idx="4">
                  <c:v>4.4843049327354167E-2</c:v>
                </c:pt>
                <c:pt idx="5">
                  <c:v>2.4539877300613355E-2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D-C848-9784-09BEAFAF0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6792000"/>
        <c:axId val="946090815"/>
      </c:barChart>
      <c:catAx>
        <c:axId val="179679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46090815"/>
        <c:crosses val="autoZero"/>
        <c:auto val="1"/>
        <c:lblAlgn val="ctr"/>
        <c:lblOffset val="100"/>
        <c:noMultiLvlLbl val="0"/>
      </c:catAx>
      <c:valAx>
        <c:axId val="94609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79679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latin typeface="Calibri" panose="020F0502020204030204" pitchFamily="34" charset="0"/>
                <a:cs typeface="Calibri" panose="020F0502020204030204" pitchFamily="34" charset="0"/>
              </a:rPr>
              <a:t>Did Mass Shootings Influence the Purchase of a</a:t>
            </a:r>
            <a:r>
              <a:rPr lang="en-US" sz="2000" b="1" baseline="0">
                <a:latin typeface="Calibri" panose="020F0502020204030204" pitchFamily="34" charset="0"/>
                <a:cs typeface="Calibri" panose="020F0502020204030204" pitchFamily="34" charset="0"/>
              </a:rPr>
              <a:t> Gun?</a:t>
            </a:r>
            <a:endParaRPr lang="en-US" sz="2000" b="1"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Sheet2!$B$1:$C$1</c:f>
              <c:strCache>
                <c:ptCount val="2"/>
                <c:pt idx="0">
                  <c:v>Yes (Influenced)</c:v>
                </c:pt>
                <c:pt idx="1">
                  <c:v>No (Not Influenced)</c:v>
                </c:pt>
              </c:strCache>
            </c:strRef>
          </c:cat>
          <c:val>
            <c:numRef>
              <c:f>Sheet2!$B$2:$C$2</c:f>
              <c:numCache>
                <c:formatCode>General</c:formatCode>
                <c:ptCount val="2"/>
                <c:pt idx="0">
                  <c:v>50.5</c:v>
                </c:pt>
                <c:pt idx="1">
                  <c:v>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5-1145-B84A-2A20055B6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3288112"/>
        <c:axId val="1476467311"/>
      </c:barChart>
      <c:catAx>
        <c:axId val="137328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476467311"/>
        <c:crosses val="autoZero"/>
        <c:auto val="1"/>
        <c:lblAlgn val="ctr"/>
        <c:lblOffset val="100"/>
        <c:noMultiLvlLbl val="0"/>
      </c:catAx>
      <c:valAx>
        <c:axId val="1476467311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37328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Calibri" panose="020F0502020204030204" pitchFamily="34" charset="0"/>
                <a:cs typeface="Calibri" panose="020F0502020204030204" pitchFamily="34" charset="0"/>
              </a:rPr>
              <a:t>The Role of Guns in Society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Sheet2!$H$1:$K$1</c:f>
              <c:strCache>
                <c:ptCount val="4"/>
                <c:pt idx="0">
                  <c:v>Personal Safety</c:v>
                </c:pt>
                <c:pt idx="1">
                  <c:v>Hunting or Sport Shooting</c:v>
                </c:pt>
                <c:pt idx="2">
                  <c:v>Tradition</c:v>
                </c:pt>
                <c:pt idx="3">
                  <c:v>Community or Cultural Identity</c:v>
                </c:pt>
              </c:strCache>
            </c:strRef>
          </c:cat>
          <c:val>
            <c:numRef>
              <c:f>Sheet2!$H$2:$K$2</c:f>
              <c:numCache>
                <c:formatCode>General</c:formatCode>
                <c:ptCount val="4"/>
                <c:pt idx="0">
                  <c:v>54.5</c:v>
                </c:pt>
                <c:pt idx="1">
                  <c:v>30.5</c:v>
                </c:pt>
                <c:pt idx="2">
                  <c:v>9.25</c:v>
                </c:pt>
                <c:pt idx="3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F-A841-B033-69372CCCB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6564032"/>
        <c:axId val="1751109712"/>
      </c:barChart>
      <c:catAx>
        <c:axId val="133656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751109712"/>
        <c:crosses val="autoZero"/>
        <c:auto val="1"/>
        <c:lblAlgn val="ctr"/>
        <c:lblOffset val="100"/>
        <c:noMultiLvlLbl val="0"/>
      </c:catAx>
      <c:valAx>
        <c:axId val="175110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33656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Calibri" panose="020F0502020204030204" pitchFamily="34" charset="0"/>
                <a:cs typeface="Calibri" panose="020F0502020204030204" pitchFamily="34" charset="0"/>
              </a:rPr>
              <a:t>How Should Gun Control Laws be Changed?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Sheet2!$B$20:$D$20</c:f>
              <c:strCache>
                <c:ptCount val="3"/>
                <c:pt idx="0">
                  <c:v>Made Less Strict</c:v>
                </c:pt>
                <c:pt idx="1">
                  <c:v>Kept as They are</c:v>
                </c:pt>
                <c:pt idx="2">
                  <c:v>Made More Strict</c:v>
                </c:pt>
              </c:strCache>
            </c:strRef>
          </c:cat>
          <c:val>
            <c:numRef>
              <c:f>Sheet2!$B$21:$D$21</c:f>
              <c:numCache>
                <c:formatCode>General</c:formatCode>
                <c:ptCount val="3"/>
                <c:pt idx="0">
                  <c:v>6</c:v>
                </c:pt>
                <c:pt idx="1">
                  <c:v>23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5-5142-9017-89434E10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6873616"/>
        <c:axId val="1219605152"/>
      </c:barChart>
      <c:catAx>
        <c:axId val="179687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219605152"/>
        <c:crosses val="autoZero"/>
        <c:auto val="1"/>
        <c:lblAlgn val="ctr"/>
        <c:lblOffset val="100"/>
        <c:noMultiLvlLbl val="0"/>
      </c:catAx>
      <c:valAx>
        <c:axId val="121960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79687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latin typeface="Calibri" panose="020F0502020204030204" pitchFamily="34" charset="0"/>
                <a:cs typeface="Calibri" panose="020F0502020204030204" pitchFamily="34" charset="0"/>
              </a:rPr>
              <a:t>FBI's Reported Violent Crime/NCVS's Total Violent Crime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Sheet4!$L$2</c:f>
              <c:strCache>
                <c:ptCount val="1"/>
                <c:pt idx="0">
                  <c:v>FBI's Reported Violent Crime/NCVS's Total Violent Crime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Sheet4!$K$3:$K$17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20216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Sheet4!$L$3:$L$17</c:f>
              <c:numCache>
                <c:formatCode>0.0%</c:formatCode>
                <c:ptCount val="15"/>
                <c:pt idx="0">
                  <c:v>0.73756814802577231</c:v>
                </c:pt>
                <c:pt idx="1">
                  <c:v>0.65056500830260289</c:v>
                </c:pt>
                <c:pt idx="2">
                  <c:v>0.58325362523924418</c:v>
                </c:pt>
                <c:pt idx="3">
                  <c:v>0.61935949444080762</c:v>
                </c:pt>
                <c:pt idx="4">
                  <c:v>0.58186264180530711</c:v>
                </c:pt>
                <c:pt idx="5">
                  <c:v>0.67331720639020998</c:v>
                </c:pt>
                <c:pt idx="6">
                  <c:v>0.71501510187507999</c:v>
                </c:pt>
                <c:pt idx="7">
                  <c:v>0.6330256523021105</c:v>
                </c:pt>
                <c:pt idx="8">
                  <c:v>0.52577046796603222</c:v>
                </c:pt>
                <c:pt idx="9">
                  <c:v>0.61227784345476399</c:v>
                </c:pt>
                <c:pt idx="10">
                  <c:v>0.82352633825881394</c:v>
                </c:pt>
                <c:pt idx="11">
                  <c:v>0.79057172804496145</c:v>
                </c:pt>
                <c:pt idx="12">
                  <c:v>0.46933463930865232</c:v>
                </c:pt>
                <c:pt idx="13">
                  <c:v>0.51423508445871202</c:v>
                </c:pt>
                <c:pt idx="14">
                  <c:v>0.47990168920113635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5-CB42-BBE5-965E08A6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1218416"/>
        <c:axId val="525260640"/>
      </c:barChart>
      <c:catAx>
        <c:axId val="175121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525260640"/>
        <c:crosses val="autoZero"/>
        <c:auto val="1"/>
        <c:lblAlgn val="ctr"/>
        <c:lblOffset val="100"/>
        <c:noMultiLvlLbl val="0"/>
      </c:catAx>
      <c:valAx>
        <c:axId val="52526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75121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latin typeface="Calibri" panose="020F0502020204030204" pitchFamily="34" charset="0"/>
                <a:cs typeface="Calibri" panose="020F0502020204030204" pitchFamily="34" charset="0"/>
              </a:rPr>
              <a:t>FBI's Number of Arrests/NCVS's Total Violent Crime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Sheet4!$H$2</c:f>
              <c:strCache>
                <c:ptCount val="1"/>
                <c:pt idx="0">
                  <c:v>FBI's Number of Arrests/NCVS's Total Violent Crime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Sheet4!$G$3:$G$17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Sheet4!$H$3:$H$17</c:f>
              <c:numCache>
                <c:formatCode>0%</c:formatCode>
                <c:ptCount val="15"/>
                <c:pt idx="0">
                  <c:v>0.32573989285124261</c:v>
                </c:pt>
                <c:pt idx="1">
                  <c:v>0.28827499946086993</c:v>
                </c:pt>
                <c:pt idx="2">
                  <c:v>0.25001127265924428</c:v>
                </c:pt>
                <c:pt idx="3">
                  <c:v>0.24760441848837389</c:v>
                </c:pt>
                <c:pt idx="4">
                  <c:v>0.24436625584985178</c:v>
                </c:pt>
                <c:pt idx="5">
                  <c:v>0.27675640471329982</c:v>
                </c:pt>
                <c:pt idx="6">
                  <c:v>0.28654681581274788</c:v>
                </c:pt>
                <c:pt idx="7">
                  <c:v>0.25918020579812995</c:v>
                </c:pt>
                <c:pt idx="8">
                  <c:v>0.22026781977960663</c:v>
                </c:pt>
                <c:pt idx="9">
                  <c:v>0.24630740803290252</c:v>
                </c:pt>
                <c:pt idx="10">
                  <c:v>0.21340966872479117</c:v>
                </c:pt>
                <c:pt idx="11">
                  <c:v>0.31020828108622539</c:v>
                </c:pt>
                <c:pt idx="12">
                  <c:v>0.15526877911788836</c:v>
                </c:pt>
                <c:pt idx="13">
                  <c:v>0.17852789611518086</c:v>
                </c:pt>
                <c:pt idx="14">
                  <c:v>0.16480339804871533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9-E14E-B729-85149BBA1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369888"/>
        <c:axId val="130544927"/>
      </c:barChart>
      <c:catAx>
        <c:axId val="21253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30544927"/>
        <c:crosses val="autoZero"/>
        <c:auto val="1"/>
        <c:lblAlgn val="ctr"/>
        <c:lblOffset val="100"/>
        <c:noMultiLvlLbl val="0"/>
      </c:catAx>
      <c:valAx>
        <c:axId val="13054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212536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538480</xdr:colOff>
      <xdr:row>29</xdr:row>
      <xdr:rowOff>10160</xdr:rowOff>
    </xdr:from>
    <xdr:to>
      <xdr:col>9</xdr:col>
      <xdr:colOff>236220</xdr:colOff>
      <xdr:row>58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8BB35D-D761-7CCC-DF86-C6A3365F6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396240</xdr:colOff>
      <xdr:row>29</xdr:row>
      <xdr:rowOff>10160</xdr:rowOff>
    </xdr:from>
    <xdr:to>
      <xdr:col>19</xdr:col>
      <xdr:colOff>223520</xdr:colOff>
      <xdr:row>58</xdr:row>
      <xdr:rowOff>182880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D6F3E0-0B7C-A4FB-D168-55341C20C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551340</xdr:colOff>
      <xdr:row>29</xdr:row>
      <xdr:rowOff>19351</xdr:rowOff>
    </xdr:from>
    <xdr:to>
      <xdr:col>9</xdr:col>
      <xdr:colOff>201587</xdr:colOff>
      <xdr:row>58</xdr:row>
      <xdr:rowOff>131030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235994-852D-C3D6-8B2E-09652F9FC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531182</xdr:colOff>
      <xdr:row>29</xdr:row>
      <xdr:rowOff>20159</xdr:rowOff>
    </xdr:from>
    <xdr:to>
      <xdr:col>9</xdr:col>
      <xdr:colOff>493889</xdr:colOff>
      <xdr:row>58</xdr:row>
      <xdr:rowOff>191508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AC2300-73A4-A980-5DE2-9BF5D14C4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372534</xdr:colOff>
      <xdr:row>2</xdr:row>
      <xdr:rowOff>118532</xdr:rowOff>
    </xdr:from>
    <xdr:to>
      <xdr:col>6</xdr:col>
      <xdr:colOff>76200</xdr:colOff>
      <xdr:row>24</xdr:row>
      <xdr:rowOff>177799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DB370C-4610-B68F-4699-A9180BC16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347133</xdr:colOff>
      <xdr:row>3</xdr:row>
      <xdr:rowOff>16932</xdr:rowOff>
    </xdr:from>
    <xdr:to>
      <xdr:col>12</xdr:col>
      <xdr:colOff>287867</xdr:colOff>
      <xdr:row>25</xdr:row>
      <xdr:rowOff>50801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5D6F89-2446-A0CA-A4EE-D22F1BD09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507999</xdr:colOff>
      <xdr:row>2</xdr:row>
      <xdr:rowOff>203199</xdr:rowOff>
    </xdr:from>
    <xdr:to>
      <xdr:col>18</xdr:col>
      <xdr:colOff>414866</xdr:colOff>
      <xdr:row>25</xdr:row>
      <xdr:rowOff>33866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699DF6-0BBF-DEF7-8740-85B500B72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529167</xdr:colOff>
      <xdr:row>19</xdr:row>
      <xdr:rowOff>101601</xdr:rowOff>
    </xdr:from>
    <xdr:to>
      <xdr:col>9</xdr:col>
      <xdr:colOff>507999</xdr:colOff>
      <xdr:row>42</xdr:row>
      <xdr:rowOff>50801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BB5F19-E64F-B6F8-8C0A-03D9F2830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639233</xdr:colOff>
      <xdr:row>19</xdr:row>
      <xdr:rowOff>93133</xdr:rowOff>
    </xdr:from>
    <xdr:to>
      <xdr:col>18</xdr:col>
      <xdr:colOff>50799</xdr:colOff>
      <xdr:row>42</xdr:row>
      <xdr:rowOff>16932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AA7935-B4DF-BD22-AFB4-B8A7CE932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639233</xdr:colOff>
      <xdr:row>19</xdr:row>
      <xdr:rowOff>93133</xdr:rowOff>
    </xdr:from>
    <xdr:to>
      <xdr:col>18</xdr:col>
      <xdr:colOff>50799</xdr:colOff>
      <xdr:row>42</xdr:row>
      <xdr:rowOff>16932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EBBF70-1E89-1944-97BE-49BF444D7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541866</xdr:colOff>
      <xdr:row>19</xdr:row>
      <xdr:rowOff>76201</xdr:rowOff>
    </xdr:from>
    <xdr:to>
      <xdr:col>9</xdr:col>
      <xdr:colOff>508000</xdr:colOff>
      <xdr:row>42</xdr:row>
      <xdr:rowOff>8467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B07FEA-F39C-2BFD-7A15-71493C037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lsnerlawfirm.com/gun-culture-survey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FBEB-EF26-354A-8050-43B598DD4A82}">
  <dimension ref="C3:AC28"/>
  <sheetViews>
    <sheetView tabSelected="1" zoomScale="129" zoomScaleNormal="125" workbookViewId="0">
      <selection activeCell="M4" sqref="M4"/>
    </sheetView>
  </sheetViews>
  <sheetFormatPr baseColWidth="10" defaultRowHeight="16"/>
  <cols>
    <col min="3" max="3" width="20.6640625" customWidth="1"/>
    <col min="11" max="11" width="20.33203125" customWidth="1"/>
    <col min="14" max="14" width="18.5" customWidth="1"/>
  </cols>
  <sheetData>
    <row r="3" spans="3:29">
      <c r="D3">
        <v>2016</v>
      </c>
      <c r="E3">
        <v>2017</v>
      </c>
      <c r="F3">
        <v>2018</v>
      </c>
      <c r="G3">
        <v>2019</v>
      </c>
      <c r="H3">
        <v>2020</v>
      </c>
      <c r="I3">
        <v>2021</v>
      </c>
      <c r="J3">
        <v>2022</v>
      </c>
      <c r="K3">
        <v>2023</v>
      </c>
      <c r="L3">
        <v>2024</v>
      </c>
      <c r="P3" t="s">
        <v>12</v>
      </c>
      <c r="Q3" t="s">
        <v>13</v>
      </c>
      <c r="S3" t="s">
        <v>5</v>
      </c>
    </row>
    <row r="4" spans="3:29">
      <c r="C4" t="s">
        <v>0</v>
      </c>
      <c r="D4">
        <v>6.6</v>
      </c>
      <c r="E4">
        <v>7.3</v>
      </c>
      <c r="F4">
        <v>8.6</v>
      </c>
      <c r="G4">
        <v>7.3</v>
      </c>
      <c r="H4">
        <v>5.6</v>
      </c>
      <c r="I4">
        <v>5.6</v>
      </c>
      <c r="J4">
        <v>9.8000000000000007</v>
      </c>
      <c r="K4">
        <v>8.6999999999999993</v>
      </c>
      <c r="L4">
        <v>8.9</v>
      </c>
      <c r="N4" s="2">
        <f>(L4/K4)-1</f>
        <v>2.2988505747126631E-2</v>
      </c>
      <c r="O4" t="s">
        <v>0</v>
      </c>
      <c r="P4" s="3">
        <f>(L4/H4)-1</f>
        <v>0.58928571428571441</v>
      </c>
      <c r="Q4" s="4">
        <v>-0.15</v>
      </c>
      <c r="R4" t="s">
        <v>0</v>
      </c>
      <c r="S4" s="1">
        <f>(L4/G4)-1</f>
        <v>0.21917808219178081</v>
      </c>
      <c r="U4">
        <v>2008</v>
      </c>
      <c r="V4">
        <v>2009</v>
      </c>
      <c r="W4">
        <v>2010</v>
      </c>
      <c r="X4">
        <v>2011</v>
      </c>
      <c r="Y4">
        <v>2012</v>
      </c>
      <c r="Z4">
        <v>2013</v>
      </c>
      <c r="AA4">
        <v>2014</v>
      </c>
    </row>
    <row r="5" spans="3:29">
      <c r="C5" t="s">
        <v>1</v>
      </c>
      <c r="D5">
        <v>1.1000000000000001</v>
      </c>
      <c r="E5">
        <v>1.4</v>
      </c>
      <c r="F5">
        <v>2.7</v>
      </c>
      <c r="G5">
        <v>1.7</v>
      </c>
      <c r="H5">
        <v>1.2</v>
      </c>
      <c r="I5">
        <v>1.2</v>
      </c>
      <c r="J5">
        <v>1.9</v>
      </c>
      <c r="K5">
        <v>1.7</v>
      </c>
      <c r="L5">
        <v>2</v>
      </c>
      <c r="N5" s="2">
        <f t="shared" ref="N5:N7" si="0">(L5/K5)-1</f>
        <v>0.17647058823529416</v>
      </c>
      <c r="O5" t="s">
        <v>1</v>
      </c>
      <c r="P5" s="3">
        <f t="shared" ref="P5:P7" si="1">(L5/H5)-1</f>
        <v>0.66666666666666674</v>
      </c>
      <c r="Q5" s="4">
        <v>0.09</v>
      </c>
      <c r="R5" t="s">
        <v>1</v>
      </c>
      <c r="S5" s="1">
        <f t="shared" ref="S5:S7" si="2">(L5/G5)-1</f>
        <v>0.17647058823529416</v>
      </c>
      <c r="U5">
        <f>0.8+2.2+3.4</f>
        <v>6.4</v>
      </c>
      <c r="V5">
        <v>5.8</v>
      </c>
      <c r="W5">
        <v>5.4</v>
      </c>
      <c r="X5">
        <v>7.2</v>
      </c>
      <c r="Y5">
        <v>8</v>
      </c>
      <c r="Z5">
        <v>7.3</v>
      </c>
      <c r="AA5">
        <v>7.7</v>
      </c>
      <c r="AB5">
        <f>(Z5/U5)-1</f>
        <v>0.140625</v>
      </c>
      <c r="AC5">
        <f>(AA5/V5)-1</f>
        <v>0.32758620689655182</v>
      </c>
    </row>
    <row r="6" spans="3:29">
      <c r="C6" t="s">
        <v>2</v>
      </c>
      <c r="D6">
        <v>1.7</v>
      </c>
      <c r="E6">
        <v>2.2999999999999998</v>
      </c>
      <c r="F6">
        <v>2.1</v>
      </c>
      <c r="G6">
        <v>1.9</v>
      </c>
      <c r="H6">
        <v>1.6</v>
      </c>
      <c r="I6">
        <v>1.7</v>
      </c>
      <c r="J6">
        <v>2.5</v>
      </c>
      <c r="K6">
        <v>2.6</v>
      </c>
      <c r="L6">
        <v>2.2000000000000002</v>
      </c>
      <c r="N6" s="2">
        <f t="shared" si="0"/>
        <v>-0.15384615384615385</v>
      </c>
      <c r="O6" t="s">
        <v>2</v>
      </c>
      <c r="P6" s="3">
        <f t="shared" si="1"/>
        <v>0.375</v>
      </c>
      <c r="Q6" s="4">
        <v>-0.06</v>
      </c>
      <c r="R6" t="s">
        <v>2</v>
      </c>
      <c r="S6" s="1">
        <f t="shared" si="2"/>
        <v>0.15789473684210531</v>
      </c>
    </row>
    <row r="7" spans="3:29">
      <c r="C7" t="s">
        <v>3</v>
      </c>
      <c r="D7">
        <v>3.8</v>
      </c>
      <c r="E7">
        <v>3.6</v>
      </c>
      <c r="F7">
        <v>3.8</v>
      </c>
      <c r="G7">
        <v>3.7</v>
      </c>
      <c r="H7">
        <v>2.9</v>
      </c>
      <c r="I7">
        <v>2.7</v>
      </c>
      <c r="J7">
        <v>5.5</v>
      </c>
      <c r="K7">
        <v>4.5</v>
      </c>
      <c r="L7">
        <v>4.7</v>
      </c>
      <c r="N7" s="2">
        <f t="shared" si="0"/>
        <v>4.4444444444444509E-2</v>
      </c>
      <c r="O7" t="s">
        <v>3</v>
      </c>
      <c r="P7" s="3">
        <f t="shared" si="1"/>
        <v>0.62068965517241392</v>
      </c>
      <c r="Q7" s="4">
        <v>-0.24</v>
      </c>
      <c r="R7" t="s">
        <v>3</v>
      </c>
      <c r="S7" s="1">
        <f t="shared" si="2"/>
        <v>0.27027027027027017</v>
      </c>
    </row>
    <row r="9" spans="3:29">
      <c r="P9" t="s">
        <v>4</v>
      </c>
      <c r="S9" t="s">
        <v>5</v>
      </c>
    </row>
    <row r="10" spans="3:29">
      <c r="C10" t="s">
        <v>6</v>
      </c>
      <c r="G10">
        <v>8</v>
      </c>
      <c r="H10">
        <v>7.7</v>
      </c>
      <c r="I10">
        <v>9.6999999999999993</v>
      </c>
      <c r="K10">
        <v>12.3</v>
      </c>
      <c r="L10">
        <v>11.8</v>
      </c>
      <c r="O10" t="s">
        <v>6</v>
      </c>
      <c r="P10" s="3">
        <f>(L10/H10)-1</f>
        <v>0.53246753246753253</v>
      </c>
      <c r="R10" t="s">
        <v>6</v>
      </c>
      <c r="S10" s="1">
        <f>(L10/G10)-1</f>
        <v>0.47500000000000009</v>
      </c>
    </row>
    <row r="11" spans="3:29">
      <c r="C11" t="s">
        <v>8</v>
      </c>
      <c r="G11">
        <v>7.6</v>
      </c>
      <c r="H11">
        <v>5.6</v>
      </c>
      <c r="I11">
        <v>5.2</v>
      </c>
      <c r="K11">
        <v>8.6999999999999993</v>
      </c>
      <c r="L11">
        <v>9.1999999999999993</v>
      </c>
      <c r="O11" t="s">
        <v>8</v>
      </c>
      <c r="P11" s="3">
        <f t="shared" ref="P11:P15" si="3">(L11/H11)-1</f>
        <v>0.64285714285714279</v>
      </c>
      <c r="R11" t="s">
        <v>8</v>
      </c>
      <c r="S11" s="1">
        <f t="shared" ref="S11:S15" si="4">(L11/G11)-1</f>
        <v>0.21052631578947367</v>
      </c>
    </row>
    <row r="12" spans="3:29">
      <c r="C12" t="s">
        <v>9</v>
      </c>
      <c r="G12">
        <v>5.6</v>
      </c>
      <c r="H12">
        <v>4.5</v>
      </c>
      <c r="I12">
        <v>4.4000000000000004</v>
      </c>
      <c r="K12">
        <v>6.4</v>
      </c>
      <c r="L12">
        <v>6.2</v>
      </c>
      <c r="O12" t="s">
        <v>9</v>
      </c>
      <c r="P12" s="3">
        <f t="shared" si="3"/>
        <v>0.37777777777777777</v>
      </c>
      <c r="R12" t="s">
        <v>9</v>
      </c>
      <c r="S12" s="1">
        <f t="shared" si="4"/>
        <v>0.10714285714285721</v>
      </c>
    </row>
    <row r="13" spans="3:29">
      <c r="C13" t="s">
        <v>7</v>
      </c>
      <c r="G13">
        <v>153</v>
      </c>
      <c r="H13">
        <v>158.9</v>
      </c>
      <c r="I13">
        <v>157.5</v>
      </c>
      <c r="K13">
        <v>192.3</v>
      </c>
      <c r="L13">
        <v>181.6</v>
      </c>
      <c r="O13" t="s">
        <v>7</v>
      </c>
      <c r="P13" s="3">
        <f t="shared" si="3"/>
        <v>0.14285714285714279</v>
      </c>
      <c r="R13" t="s">
        <v>7</v>
      </c>
      <c r="S13" s="1">
        <f t="shared" si="4"/>
        <v>0.1869281045751634</v>
      </c>
    </row>
    <row r="14" spans="3:29">
      <c r="C14" t="s">
        <v>10</v>
      </c>
      <c r="G14">
        <v>100.8</v>
      </c>
      <c r="H14">
        <v>90.5</v>
      </c>
      <c r="I14">
        <v>86.8</v>
      </c>
      <c r="K14">
        <v>98.1</v>
      </c>
      <c r="L14">
        <v>96.1</v>
      </c>
      <c r="O14" t="s">
        <v>10</v>
      </c>
      <c r="P14" s="3">
        <f t="shared" si="3"/>
        <v>6.1878453038674008E-2</v>
      </c>
      <c r="R14" t="s">
        <v>10</v>
      </c>
      <c r="S14" s="1">
        <f t="shared" si="4"/>
        <v>-4.6626984126984183E-2</v>
      </c>
    </row>
    <row r="15" spans="3:29">
      <c r="C15" t="s">
        <v>11</v>
      </c>
      <c r="G15">
        <v>68.099999999999994</v>
      </c>
      <c r="H15">
        <v>65.599999999999994</v>
      </c>
      <c r="I15">
        <v>57.7</v>
      </c>
      <c r="K15">
        <v>56.5</v>
      </c>
      <c r="L15">
        <v>48.3</v>
      </c>
      <c r="O15" t="s">
        <v>11</v>
      </c>
      <c r="P15" s="3">
        <f t="shared" si="3"/>
        <v>-0.26371951219512191</v>
      </c>
      <c r="R15" t="s">
        <v>11</v>
      </c>
      <c r="S15" s="1">
        <f t="shared" si="4"/>
        <v>-0.29074889867841403</v>
      </c>
    </row>
    <row r="16" spans="3:29">
      <c r="P16" s="3"/>
      <c r="S16" s="1"/>
    </row>
    <row r="17" spans="3:19">
      <c r="P17" s="3"/>
      <c r="S17" s="1"/>
    </row>
    <row r="19" spans="3:19">
      <c r="C19" t="s">
        <v>6</v>
      </c>
      <c r="G19">
        <v>21.1</v>
      </c>
      <c r="H19">
        <v>19</v>
      </c>
      <c r="K19">
        <v>29.6</v>
      </c>
      <c r="L19">
        <v>34</v>
      </c>
      <c r="N19" t="s">
        <v>4</v>
      </c>
      <c r="O19" t="s">
        <v>6</v>
      </c>
      <c r="P19" s="3">
        <f>(L19/H19)-1</f>
        <v>0.78947368421052633</v>
      </c>
      <c r="R19" t="s">
        <v>6</v>
      </c>
      <c r="S19" s="1">
        <f>(L19/G19)-1</f>
        <v>0.61137440758293837</v>
      </c>
    </row>
    <row r="20" spans="3:19">
      <c r="C20" t="s">
        <v>8</v>
      </c>
      <c r="G20">
        <v>22.3</v>
      </c>
      <c r="H20">
        <v>16.8</v>
      </c>
      <c r="K20">
        <v>23.3</v>
      </c>
      <c r="L20">
        <v>23.3</v>
      </c>
      <c r="O20" t="s">
        <v>8</v>
      </c>
      <c r="P20" s="3">
        <f t="shared" ref="P20:P21" si="5">(L20/H20)-1</f>
        <v>0.38690476190476186</v>
      </c>
      <c r="R20" t="s">
        <v>8</v>
      </c>
      <c r="S20" s="1">
        <f t="shared" ref="S20:S21" si="6">(L20/G20)-1</f>
        <v>4.4843049327354167E-2</v>
      </c>
    </row>
    <row r="21" spans="3:19">
      <c r="C21" t="s">
        <v>9</v>
      </c>
      <c r="G21">
        <v>16.3</v>
      </c>
      <c r="H21">
        <v>13.4</v>
      </c>
      <c r="K21">
        <v>15.3</v>
      </c>
      <c r="L21">
        <v>16.7</v>
      </c>
      <c r="O21" t="s">
        <v>9</v>
      </c>
      <c r="P21" s="3">
        <f t="shared" si="5"/>
        <v>0.24626865671641784</v>
      </c>
      <c r="R21" t="s">
        <v>9</v>
      </c>
      <c r="S21" s="1">
        <f t="shared" si="6"/>
        <v>2.4539877300613355E-2</v>
      </c>
    </row>
    <row r="22" spans="3:19">
      <c r="N22" t="s">
        <v>5</v>
      </c>
      <c r="O22" t="s">
        <v>6</v>
      </c>
      <c r="P22" s="3">
        <v>0.61137440758293837</v>
      </c>
      <c r="S22" s="1"/>
    </row>
    <row r="23" spans="3:19">
      <c r="O23" t="s">
        <v>8</v>
      </c>
      <c r="P23" s="3">
        <v>4.4843049327354167E-2</v>
      </c>
      <c r="S23" s="1"/>
    </row>
    <row r="24" spans="3:19">
      <c r="O24" t="s">
        <v>9</v>
      </c>
      <c r="P24" s="3">
        <v>2.4539877300613355E-2</v>
      </c>
      <c r="S24" s="1"/>
    </row>
    <row r="25" spans="3:19">
      <c r="P25" s="3"/>
      <c r="S25" s="1"/>
    </row>
    <row r="26" spans="3:19">
      <c r="P26" s="3"/>
      <c r="S26" s="1"/>
    </row>
    <row r="27" spans="3:19">
      <c r="P27" s="3"/>
      <c r="S27" s="1"/>
    </row>
    <row r="28" spans="3:19">
      <c r="O28" s="3"/>
      <c r="R2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520C1-6B6C-B04F-8024-ADED85B6AD0A}">
  <dimension ref="B1:K21"/>
  <sheetViews>
    <sheetView topLeftCell="F1" zoomScale="150" zoomScaleNormal="150" workbookViewId="0">
      <selection activeCell="B19" sqref="B19"/>
    </sheetView>
  </sheetViews>
  <sheetFormatPr baseColWidth="10" defaultRowHeight="16"/>
  <cols>
    <col min="2" max="2" width="13.83203125" customWidth="1"/>
  </cols>
  <sheetData>
    <row r="1" spans="2:11">
      <c r="B1" t="s">
        <v>14</v>
      </c>
      <c r="C1" t="s">
        <v>15</v>
      </c>
      <c r="H1" s="5" t="s">
        <v>16</v>
      </c>
      <c r="I1" s="5" t="s">
        <v>17</v>
      </c>
      <c r="J1" s="5" t="s">
        <v>18</v>
      </c>
      <c r="K1" s="5" t="s">
        <v>19</v>
      </c>
    </row>
    <row r="2" spans="2:11">
      <c r="B2">
        <v>50.5</v>
      </c>
      <c r="C2">
        <v>49.5</v>
      </c>
      <c r="H2" s="5">
        <v>54.5</v>
      </c>
      <c r="I2" s="5">
        <v>30.5</v>
      </c>
      <c r="J2" s="5">
        <v>9.25</v>
      </c>
      <c r="K2" s="5">
        <v>5.75</v>
      </c>
    </row>
    <row r="19" spans="2:4">
      <c r="B19" s="6" t="s">
        <v>20</v>
      </c>
    </row>
    <row r="20" spans="2:4">
      <c r="B20" t="s">
        <v>21</v>
      </c>
      <c r="C20" t="s">
        <v>23</v>
      </c>
      <c r="D20" t="s">
        <v>22</v>
      </c>
    </row>
    <row r="21" spans="2:4">
      <c r="B21">
        <v>6</v>
      </c>
      <c r="C21">
        <v>23</v>
      </c>
      <c r="D21">
        <v>71</v>
      </c>
    </row>
  </sheetData>
  <hyperlinks>
    <hyperlink ref="B19" r:id="rId1" xr:uid="{9F7E5883-9E37-DC42-9D8A-537AADB4E5C1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DE8E-FD7A-0C41-918A-476526140799}">
  <dimension ref="A2:D27"/>
  <sheetViews>
    <sheetView workbookViewId="0"/>
  </sheetViews>
  <sheetFormatPr baseColWidth="10" defaultRowHeight="16"/>
  <sheetData>
    <row r="2" spans="1:4">
      <c r="A2" s="7" t="s">
        <v>24</v>
      </c>
      <c r="B2" s="7" t="s">
        <v>25</v>
      </c>
      <c r="C2" s="7" t="s">
        <v>26</v>
      </c>
      <c r="D2" s="7" t="s">
        <v>27</v>
      </c>
    </row>
    <row r="3" spans="1:4">
      <c r="A3" s="8">
        <v>2000</v>
      </c>
      <c r="B3" s="8">
        <v>6</v>
      </c>
      <c r="C3" s="8">
        <v>6</v>
      </c>
      <c r="D3" s="8">
        <v>3</v>
      </c>
    </row>
    <row r="4" spans="1:4">
      <c r="A4" s="8">
        <v>2001</v>
      </c>
      <c r="B4" s="8">
        <v>6</v>
      </c>
      <c r="C4" s="8">
        <v>5</v>
      </c>
      <c r="D4" s="8">
        <v>17</v>
      </c>
    </row>
    <row r="5" spans="1:4">
      <c r="A5" s="8">
        <v>2002</v>
      </c>
      <c r="B5" s="8">
        <v>6</v>
      </c>
      <c r="C5" s="8">
        <v>8</v>
      </c>
      <c r="D5" s="8">
        <v>7</v>
      </c>
    </row>
    <row r="6" spans="1:4">
      <c r="A6" s="8">
        <v>2003</v>
      </c>
      <c r="B6" s="8">
        <v>5</v>
      </c>
      <c r="C6" s="8">
        <v>6</v>
      </c>
      <c r="D6" s="8">
        <v>7</v>
      </c>
    </row>
    <row r="7" spans="1:4">
      <c r="A7" s="8">
        <v>2004</v>
      </c>
      <c r="B7" s="8">
        <v>3</v>
      </c>
      <c r="C7" s="8">
        <v>1</v>
      </c>
      <c r="D7" s="8">
        <v>6</v>
      </c>
    </row>
    <row r="8" spans="1:4">
      <c r="A8" s="8">
        <v>2005</v>
      </c>
      <c r="B8" s="8">
        <v>11</v>
      </c>
      <c r="C8" s="8">
        <v>13</v>
      </c>
      <c r="D8" s="8">
        <v>16</v>
      </c>
    </row>
    <row r="9" spans="1:4">
      <c r="A9" s="8">
        <v>2006</v>
      </c>
      <c r="B9" s="8">
        <v>13</v>
      </c>
      <c r="C9" s="8">
        <v>10</v>
      </c>
      <c r="D9" s="8">
        <v>15</v>
      </c>
    </row>
    <row r="10" spans="1:4">
      <c r="A10" s="8">
        <v>2007</v>
      </c>
      <c r="B10" s="8">
        <v>10</v>
      </c>
      <c r="C10" s="8">
        <v>41</v>
      </c>
      <c r="D10" s="8">
        <v>35</v>
      </c>
    </row>
    <row r="11" spans="1:4">
      <c r="A11" s="8">
        <v>2008</v>
      </c>
      <c r="B11" s="8">
        <v>15</v>
      </c>
      <c r="C11" s="8">
        <v>17</v>
      </c>
      <c r="D11" s="8">
        <v>30</v>
      </c>
    </row>
    <row r="12" spans="1:4">
      <c r="A12" s="8">
        <v>2009</v>
      </c>
      <c r="B12" s="8">
        <v>10</v>
      </c>
      <c r="C12" s="8">
        <v>4</v>
      </c>
      <c r="D12" s="8">
        <v>20</v>
      </c>
    </row>
    <row r="13" spans="1:4">
      <c r="A13" s="8">
        <v>2010</v>
      </c>
      <c r="B13" s="8">
        <v>14</v>
      </c>
      <c r="C13" s="8">
        <v>7</v>
      </c>
      <c r="D13" s="8">
        <v>12</v>
      </c>
    </row>
    <row r="14" spans="1:4">
      <c r="A14" s="8">
        <v>2011</v>
      </c>
      <c r="B14" s="8">
        <v>12</v>
      </c>
      <c r="C14" s="8">
        <v>10</v>
      </c>
      <c r="D14" s="8">
        <v>17</v>
      </c>
    </row>
    <row r="15" spans="1:4">
      <c r="A15" s="8">
        <v>2012</v>
      </c>
      <c r="B15" s="8">
        <v>12</v>
      </c>
      <c r="C15" s="8">
        <v>41</v>
      </c>
      <c r="D15" s="8">
        <v>17</v>
      </c>
    </row>
    <row r="16" spans="1:4">
      <c r="A16" s="8">
        <v>2013</v>
      </c>
      <c r="B16" s="8">
        <v>26</v>
      </c>
      <c r="C16" s="8">
        <v>19</v>
      </c>
      <c r="D16" s="8">
        <v>37</v>
      </c>
    </row>
    <row r="17" spans="1:4">
      <c r="A17" s="8">
        <v>2014</v>
      </c>
      <c r="B17" s="8">
        <v>35</v>
      </c>
      <c r="C17" s="8">
        <v>15</v>
      </c>
      <c r="D17" s="8">
        <v>39</v>
      </c>
    </row>
    <row r="18" spans="1:4">
      <c r="A18" s="8">
        <v>2015</v>
      </c>
      <c r="B18" s="8">
        <v>22</v>
      </c>
      <c r="C18" s="8">
        <v>23</v>
      </c>
      <c r="D18" s="8">
        <v>41</v>
      </c>
    </row>
    <row r="19" spans="1:4">
      <c r="A19" s="8">
        <v>2016</v>
      </c>
      <c r="B19" s="8">
        <v>20</v>
      </c>
      <c r="C19" s="8">
        <v>10</v>
      </c>
      <c r="D19" s="8">
        <v>28</v>
      </c>
    </row>
    <row r="20" spans="1:4">
      <c r="A20" s="8">
        <v>2017</v>
      </c>
      <c r="B20" s="8">
        <v>18</v>
      </c>
      <c r="C20" s="8">
        <v>19</v>
      </c>
      <c r="D20" s="8">
        <v>32</v>
      </c>
    </row>
    <row r="21" spans="1:4">
      <c r="A21" s="8">
        <v>2018</v>
      </c>
      <c r="B21" s="8">
        <v>43</v>
      </c>
      <c r="C21" s="8">
        <v>43</v>
      </c>
      <c r="D21" s="8">
        <v>82</v>
      </c>
    </row>
    <row r="22" spans="1:4">
      <c r="A22" s="8">
        <v>2019</v>
      </c>
      <c r="B22" s="8">
        <v>61</v>
      </c>
      <c r="C22" s="8">
        <v>20</v>
      </c>
      <c r="D22" s="8">
        <v>80</v>
      </c>
    </row>
    <row r="23" spans="1:4">
      <c r="A23" s="8">
        <v>2020</v>
      </c>
      <c r="B23" s="8">
        <v>21</v>
      </c>
      <c r="C23" s="8">
        <v>10</v>
      </c>
      <c r="D23" s="8">
        <v>13</v>
      </c>
    </row>
    <row r="24" spans="1:4">
      <c r="A24" s="8">
        <v>2021</v>
      </c>
      <c r="B24" s="8">
        <v>36</v>
      </c>
      <c r="C24" s="8">
        <v>18</v>
      </c>
      <c r="D24" s="8">
        <v>62</v>
      </c>
    </row>
    <row r="25" spans="1:4">
      <c r="A25" s="8">
        <v>2022</v>
      </c>
      <c r="B25" s="8">
        <v>53</v>
      </c>
      <c r="C25" s="8">
        <v>49</v>
      </c>
      <c r="D25" s="8">
        <v>97</v>
      </c>
    </row>
    <row r="26" spans="1:4">
      <c r="A26" s="8">
        <v>2023</v>
      </c>
      <c r="B26" s="8">
        <v>60</v>
      </c>
      <c r="C26" s="8">
        <v>39</v>
      </c>
      <c r="D26" s="8">
        <v>61</v>
      </c>
    </row>
    <row r="27" spans="1:4">
      <c r="A27" s="8">
        <v>2024</v>
      </c>
      <c r="B27" s="8">
        <v>56</v>
      </c>
      <c r="C27" s="8">
        <v>28</v>
      </c>
      <c r="D27" s="8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FBD3-65C8-1A48-8D8F-78A1E4EC51D2}">
  <dimension ref="C2:N17"/>
  <sheetViews>
    <sheetView topLeftCell="B1" zoomScale="338" zoomScaleNormal="150" workbookViewId="0">
      <selection activeCell="B1" sqref="A1:XFD1048576"/>
    </sheetView>
  </sheetViews>
  <sheetFormatPr baseColWidth="10" defaultRowHeight="16"/>
  <cols>
    <col min="4" max="4" width="14.33203125" customWidth="1"/>
  </cols>
  <sheetData>
    <row r="2" spans="3:14">
      <c r="D2" t="s">
        <v>29</v>
      </c>
      <c r="F2" t="s">
        <v>32</v>
      </c>
      <c r="H2" t="s">
        <v>33</v>
      </c>
      <c r="L2" t="s">
        <v>31</v>
      </c>
    </row>
    <row r="3" spans="3:14" ht="18">
      <c r="C3" s="9">
        <v>2010</v>
      </c>
      <c r="D3" s="10">
        <v>1250060</v>
      </c>
      <c r="E3" s="15">
        <v>1694840</v>
      </c>
      <c r="F3" s="16">
        <v>552077</v>
      </c>
      <c r="G3" s="9">
        <v>2010</v>
      </c>
      <c r="H3" s="18">
        <f>F3/E3</f>
        <v>0.32573989285124261</v>
      </c>
      <c r="I3" s="18"/>
      <c r="J3" s="18"/>
      <c r="K3" s="9">
        <v>2010</v>
      </c>
      <c r="L3" s="2">
        <f t="shared" ref="L3:L8" si="0">D3/E3</f>
        <v>0.73756814802577231</v>
      </c>
    </row>
    <row r="4" spans="3:14" ht="18">
      <c r="C4" s="9">
        <v>2011</v>
      </c>
      <c r="D4" s="10">
        <v>1206694</v>
      </c>
      <c r="E4" s="14">
        <v>1854840</v>
      </c>
      <c r="F4" s="16">
        <v>534704</v>
      </c>
      <c r="G4" s="9">
        <v>2011</v>
      </c>
      <c r="H4" s="18">
        <f t="shared" ref="H4:H17" si="1">F4/E4</f>
        <v>0.28827499946086993</v>
      </c>
      <c r="I4" s="18"/>
      <c r="J4" s="18"/>
      <c r="K4" s="9">
        <v>2011</v>
      </c>
      <c r="L4" s="2">
        <f t="shared" si="0"/>
        <v>0.65056500830260289</v>
      </c>
    </row>
    <row r="5" spans="3:14" ht="18">
      <c r="C5" s="9">
        <v>2012</v>
      </c>
      <c r="D5" s="10">
        <v>1215903</v>
      </c>
      <c r="E5" s="14">
        <v>2084690</v>
      </c>
      <c r="F5" s="16">
        <v>521196</v>
      </c>
      <c r="G5" s="9">
        <v>2012</v>
      </c>
      <c r="H5" s="18">
        <f t="shared" si="1"/>
        <v>0.25001127265924428</v>
      </c>
      <c r="I5" s="18"/>
      <c r="J5" s="18"/>
      <c r="K5" s="9">
        <v>2012</v>
      </c>
      <c r="L5" s="2">
        <f t="shared" si="0"/>
        <v>0.58325362523924418</v>
      </c>
    </row>
    <row r="6" spans="3:14" ht="18">
      <c r="C6" s="9">
        <v>2013</v>
      </c>
      <c r="D6" s="10">
        <v>1201576</v>
      </c>
      <c r="E6" s="14">
        <v>1940030</v>
      </c>
      <c r="F6" s="16">
        <v>480360</v>
      </c>
      <c r="G6" s="9">
        <v>2013</v>
      </c>
      <c r="H6" s="18">
        <f t="shared" si="1"/>
        <v>0.24760441848837389</v>
      </c>
      <c r="I6" s="18"/>
      <c r="J6" s="18"/>
      <c r="K6" s="9">
        <v>2013</v>
      </c>
      <c r="L6" s="2">
        <f t="shared" si="0"/>
        <v>0.61935949444080762</v>
      </c>
    </row>
    <row r="7" spans="3:14" ht="18">
      <c r="C7" s="9">
        <v>2014</v>
      </c>
      <c r="D7" s="10">
        <v>1187378</v>
      </c>
      <c r="E7" s="14">
        <v>2040650</v>
      </c>
      <c r="F7" s="16">
        <v>498666</v>
      </c>
      <c r="G7" s="9">
        <v>2014</v>
      </c>
      <c r="H7" s="18">
        <f t="shared" si="1"/>
        <v>0.24436625584985178</v>
      </c>
      <c r="I7" s="18"/>
      <c r="J7" s="18"/>
      <c r="K7" s="9">
        <v>2014</v>
      </c>
      <c r="L7" s="2">
        <f t="shared" si="0"/>
        <v>0.58186264180530711</v>
      </c>
    </row>
    <row r="8" spans="3:14" ht="18">
      <c r="C8" s="9">
        <v>2015</v>
      </c>
      <c r="D8" s="10">
        <v>1230265</v>
      </c>
      <c r="E8" s="14">
        <v>1827170</v>
      </c>
      <c r="F8" s="16">
        <v>505681</v>
      </c>
      <c r="G8" s="9">
        <v>2015</v>
      </c>
      <c r="H8" s="18">
        <f t="shared" si="1"/>
        <v>0.27675640471329982</v>
      </c>
      <c r="I8" s="18"/>
      <c r="J8" s="18"/>
      <c r="K8" s="9">
        <v>2015</v>
      </c>
      <c r="L8" s="2">
        <f t="shared" si="0"/>
        <v>0.67331720639020998</v>
      </c>
    </row>
    <row r="9" spans="3:14" ht="18">
      <c r="C9" s="9">
        <v>2016</v>
      </c>
      <c r="D9" s="10">
        <v>1285447</v>
      </c>
      <c r="E9">
        <v>1797790</v>
      </c>
      <c r="F9" s="16">
        <v>515151</v>
      </c>
      <c r="G9" s="9">
        <v>2016</v>
      </c>
      <c r="H9" s="18">
        <f t="shared" si="1"/>
        <v>0.28654681581274788</v>
      </c>
      <c r="I9" s="18"/>
      <c r="J9" s="18"/>
      <c r="K9" s="9">
        <v>2016</v>
      </c>
      <c r="L9" s="2">
        <f t="shared" ref="L9:L12" si="2">D9/E9</f>
        <v>0.71501510187507999</v>
      </c>
    </row>
    <row r="10" spans="3:14" ht="18">
      <c r="C10" s="9">
        <v>2017</v>
      </c>
      <c r="D10" s="10">
        <v>1266678</v>
      </c>
      <c r="E10" s="12">
        <v>2000990</v>
      </c>
      <c r="F10" s="16">
        <v>518617</v>
      </c>
      <c r="G10" s="9">
        <v>2017</v>
      </c>
      <c r="H10" s="18">
        <f t="shared" si="1"/>
        <v>0.25918020579812995</v>
      </c>
      <c r="I10" s="18"/>
      <c r="J10" s="18"/>
      <c r="K10" s="9">
        <v>2017</v>
      </c>
      <c r="L10" s="2">
        <f t="shared" si="2"/>
        <v>0.6330256523021105</v>
      </c>
    </row>
    <row r="11" spans="3:14" ht="18">
      <c r="C11" s="9">
        <v>2018</v>
      </c>
      <c r="D11" s="10">
        <v>1243852</v>
      </c>
      <c r="E11" s="12">
        <v>2365770</v>
      </c>
      <c r="F11" s="16">
        <v>521103</v>
      </c>
      <c r="G11" s="9">
        <v>2018</v>
      </c>
      <c r="H11" s="18">
        <f t="shared" si="1"/>
        <v>0.22026781977960663</v>
      </c>
      <c r="I11" s="18"/>
      <c r="J11" s="18"/>
      <c r="K11" s="9">
        <v>2018</v>
      </c>
      <c r="L11" s="2">
        <f t="shared" si="2"/>
        <v>0.52577046796603222</v>
      </c>
    </row>
    <row r="12" spans="3:14" ht="18">
      <c r="C12" s="9">
        <v>2019</v>
      </c>
      <c r="D12" s="10">
        <v>1232650</v>
      </c>
      <c r="E12" s="12">
        <v>2013220</v>
      </c>
      <c r="F12" s="16">
        <v>495871</v>
      </c>
      <c r="G12" s="9">
        <v>2019</v>
      </c>
      <c r="H12" s="18">
        <f t="shared" si="1"/>
        <v>0.24630740803290252</v>
      </c>
      <c r="I12" s="13">
        <f>AVERAGE(H9:H12)</f>
        <v>0.25307556235584672</v>
      </c>
      <c r="J12" s="13">
        <f>AVERAGE(H3:H12)</f>
        <v>0.26450554934462689</v>
      </c>
      <c r="K12" s="9">
        <v>2019</v>
      </c>
      <c r="L12" s="2">
        <f t="shared" si="2"/>
        <v>0.61227784345476399</v>
      </c>
      <c r="M12" s="13">
        <f>AVERAGE(L9:L12)</f>
        <v>0.6215222663994967</v>
      </c>
      <c r="N12" s="13">
        <f>AVERAGE(L3:L12)</f>
        <v>0.63320151898019306</v>
      </c>
    </row>
    <row r="13" spans="3:14" ht="18">
      <c r="C13" s="9">
        <v>2020</v>
      </c>
      <c r="D13" s="10">
        <v>1292434</v>
      </c>
      <c r="E13">
        <v>1569390</v>
      </c>
      <c r="F13" s="16">
        <v>334923</v>
      </c>
      <c r="G13" s="9">
        <v>2020</v>
      </c>
      <c r="H13" s="18">
        <f t="shared" si="1"/>
        <v>0.21340966872479117</v>
      </c>
      <c r="K13" s="9">
        <v>2020</v>
      </c>
      <c r="L13" s="2">
        <f>D13/E13</f>
        <v>0.82352633825881394</v>
      </c>
    </row>
    <row r="14" spans="3:14" ht="18">
      <c r="C14" s="9" t="s">
        <v>28</v>
      </c>
      <c r="D14" s="10">
        <v>1229426</v>
      </c>
      <c r="E14" s="11">
        <v>1555110</v>
      </c>
      <c r="F14" s="11">
        <v>482408</v>
      </c>
      <c r="G14" s="9" t="s">
        <v>34</v>
      </c>
      <c r="H14" s="18">
        <f t="shared" si="1"/>
        <v>0.31020828108622539</v>
      </c>
      <c r="K14" s="9" t="s">
        <v>28</v>
      </c>
      <c r="L14" s="2">
        <f t="shared" ref="L14:L17" si="3">D14/E14</f>
        <v>0.79057172804496145</v>
      </c>
    </row>
    <row r="15" spans="3:14" ht="18">
      <c r="C15" s="9">
        <v>2022</v>
      </c>
      <c r="D15" s="10">
        <v>1298541</v>
      </c>
      <c r="E15" s="11">
        <v>2766770</v>
      </c>
      <c r="F15" s="17">
        <v>429593</v>
      </c>
      <c r="G15" s="9">
        <v>2022</v>
      </c>
      <c r="H15" s="18">
        <f t="shared" si="1"/>
        <v>0.15526877911788836</v>
      </c>
      <c r="K15" s="9">
        <v>2022</v>
      </c>
      <c r="L15" s="2">
        <f t="shared" si="3"/>
        <v>0.46933463930865232</v>
      </c>
    </row>
    <row r="16" spans="3:14" ht="18">
      <c r="C16" s="9">
        <v>2023</v>
      </c>
      <c r="D16" s="10">
        <v>1278301</v>
      </c>
      <c r="E16" s="11">
        <v>2485830</v>
      </c>
      <c r="F16" s="17">
        <v>443790</v>
      </c>
      <c r="G16" s="9">
        <v>2023</v>
      </c>
      <c r="H16" s="18">
        <f t="shared" si="1"/>
        <v>0.17852789611518086</v>
      </c>
      <c r="I16" s="13">
        <f>AVERAGE(H9:H16)</f>
        <v>0.23371460930843407</v>
      </c>
      <c r="K16" s="9">
        <v>2023</v>
      </c>
      <c r="L16" s="2">
        <f t="shared" si="3"/>
        <v>0.51423508445871202</v>
      </c>
      <c r="M16" s="13">
        <f>AVERAGE(L9:L16)</f>
        <v>0.63546960695864085</v>
      </c>
    </row>
    <row r="17" spans="3:13" ht="18">
      <c r="C17" s="9" t="s">
        <v>30</v>
      </c>
      <c r="D17" s="10">
        <v>1221345</v>
      </c>
      <c r="E17" s="11">
        <v>2544990</v>
      </c>
      <c r="F17" s="11">
        <v>419423</v>
      </c>
      <c r="G17" s="9" t="s">
        <v>30</v>
      </c>
      <c r="H17" s="18">
        <f t="shared" si="1"/>
        <v>0.16480339804871533</v>
      </c>
      <c r="I17" s="13">
        <f>AVERAGE(H15:H17)</f>
        <v>0.16620002442726153</v>
      </c>
      <c r="K17" s="9" t="s">
        <v>30</v>
      </c>
      <c r="L17" s="2">
        <f t="shared" si="3"/>
        <v>0.47990168920113635</v>
      </c>
      <c r="M17" s="13">
        <f>AVERAGE(L15:L17)</f>
        <v>0.48782380432283357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A39B-1BEA-1A4F-BA77-07BF8C75E929}">
  <dimension ref="A2:N17"/>
  <sheetViews>
    <sheetView topLeftCell="A16" zoomScale="150" zoomScaleNormal="150" workbookViewId="0">
      <selection activeCell="B3" sqref="B3:B17"/>
    </sheetView>
  </sheetViews>
  <sheetFormatPr baseColWidth="10" defaultRowHeight="16"/>
  <cols>
    <col min="4" max="4" width="14.33203125" customWidth="1"/>
    <col min="5" max="5" width="14" bestFit="1" customWidth="1"/>
  </cols>
  <sheetData>
    <row r="2" spans="1:14">
      <c r="D2" t="s">
        <v>35</v>
      </c>
      <c r="F2" t="s">
        <v>32</v>
      </c>
      <c r="H2" t="s">
        <v>36</v>
      </c>
      <c r="L2" t="s">
        <v>37</v>
      </c>
    </row>
    <row r="3" spans="1:14" ht="18">
      <c r="A3" s="9">
        <v>2010</v>
      </c>
      <c r="B3" s="26">
        <v>2935.8</v>
      </c>
      <c r="C3" s="9">
        <v>2010</v>
      </c>
      <c r="D3" s="19">
        <v>9064169</v>
      </c>
      <c r="E3" s="22">
        <v>14800000</v>
      </c>
      <c r="F3" s="20">
        <v>1643962</v>
      </c>
      <c r="G3" s="9">
        <v>2010</v>
      </c>
      <c r="H3" s="25">
        <f>F3/E3</f>
        <v>0.11107851351351351</v>
      </c>
      <c r="I3" s="18"/>
      <c r="J3" s="18"/>
      <c r="K3" s="9">
        <v>2010</v>
      </c>
      <c r="L3" s="2">
        <f>D3/E3</f>
        <v>0.61244385135135138</v>
      </c>
    </row>
    <row r="4" spans="1:14" ht="18">
      <c r="A4" s="9">
        <v>2011</v>
      </c>
      <c r="B4" s="27">
        <v>2898.8</v>
      </c>
      <c r="C4" s="9">
        <v>2011</v>
      </c>
      <c r="D4" s="10">
        <v>9032488</v>
      </c>
      <c r="E4" s="22">
        <v>17100000</v>
      </c>
      <c r="F4" s="20">
        <v>1639883</v>
      </c>
      <c r="G4" s="9">
        <v>2011</v>
      </c>
      <c r="H4" s="25">
        <f t="shared" ref="H4:H17" si="0">F4/E4</f>
        <v>9.5899590643274857E-2</v>
      </c>
      <c r="I4" s="18"/>
      <c r="J4" s="18"/>
      <c r="K4" s="9">
        <v>2011</v>
      </c>
      <c r="L4" s="2">
        <f t="shared" ref="L4:L17" si="1">D4/E4</f>
        <v>0.52821567251461987</v>
      </c>
    </row>
    <row r="5" spans="1:14" ht="18">
      <c r="A5" s="9">
        <v>2012</v>
      </c>
      <c r="B5" s="27">
        <v>2853.6</v>
      </c>
      <c r="C5" s="9">
        <v>2012</v>
      </c>
      <c r="D5" s="10">
        <v>8957760</v>
      </c>
      <c r="E5" s="22">
        <v>19622980</v>
      </c>
      <c r="F5" s="21">
        <v>1646212</v>
      </c>
      <c r="G5" s="9">
        <v>2012</v>
      </c>
      <c r="H5" s="25">
        <f t="shared" si="0"/>
        <v>8.3892049016000628E-2</v>
      </c>
      <c r="I5" s="18"/>
      <c r="J5" s="18"/>
      <c r="K5" s="9">
        <v>2012</v>
      </c>
      <c r="L5" s="2">
        <f t="shared" si="1"/>
        <v>0.4564933562588353</v>
      </c>
    </row>
    <row r="6" spans="1:14" ht="18">
      <c r="A6" s="9">
        <v>2013</v>
      </c>
      <c r="B6" s="27">
        <v>2729.6</v>
      </c>
      <c r="C6" s="9">
        <v>2013</v>
      </c>
      <c r="D6" s="10">
        <v>8628991</v>
      </c>
      <c r="E6" s="23">
        <v>16774090</v>
      </c>
      <c r="F6" s="21">
        <v>1598780</v>
      </c>
      <c r="G6" s="9">
        <v>2013</v>
      </c>
      <c r="H6" s="25">
        <f t="shared" si="0"/>
        <v>9.5312472986612093E-2</v>
      </c>
      <c r="I6" s="18"/>
      <c r="J6" s="18"/>
      <c r="K6" s="9">
        <v>2013</v>
      </c>
      <c r="L6" s="2">
        <f t="shared" si="1"/>
        <v>0.51442379288533679</v>
      </c>
    </row>
    <row r="7" spans="1:14" ht="18">
      <c r="A7" s="9">
        <v>2014</v>
      </c>
      <c r="B7" s="27">
        <v>2573.1</v>
      </c>
      <c r="C7" s="9">
        <v>2014</v>
      </c>
      <c r="D7" s="10">
        <v>8204429</v>
      </c>
      <c r="E7" s="23">
        <v>15288470</v>
      </c>
      <c r="F7" s="21">
        <v>1488833</v>
      </c>
      <c r="G7" s="9">
        <v>2014</v>
      </c>
      <c r="H7" s="25">
        <f t="shared" si="0"/>
        <v>9.73827335240217E-2</v>
      </c>
      <c r="I7" s="18"/>
      <c r="J7" s="18"/>
      <c r="K7" s="9">
        <v>2014</v>
      </c>
      <c r="L7" s="2">
        <f t="shared" si="1"/>
        <v>0.53664159984615856</v>
      </c>
    </row>
    <row r="8" spans="1:14" ht="18">
      <c r="A8" s="9">
        <v>2015</v>
      </c>
      <c r="B8" s="27">
        <v>2474.3000000000002</v>
      </c>
      <c r="C8" s="9">
        <v>2015</v>
      </c>
      <c r="D8" s="10">
        <v>7952952</v>
      </c>
      <c r="E8" s="23">
        <v>14611040</v>
      </c>
      <c r="F8" s="21">
        <v>1414884</v>
      </c>
      <c r="G8" s="9">
        <v>2015</v>
      </c>
      <c r="H8" s="25">
        <f t="shared" si="0"/>
        <v>9.6836638596568075E-2</v>
      </c>
      <c r="I8" s="18"/>
      <c r="J8" s="18"/>
      <c r="K8" s="9">
        <v>2015</v>
      </c>
      <c r="L8" s="2">
        <f t="shared" si="1"/>
        <v>0.54431115102005057</v>
      </c>
    </row>
    <row r="9" spans="1:14" ht="18">
      <c r="A9" s="9">
        <v>2016</v>
      </c>
      <c r="B9" s="27">
        <v>2450.1</v>
      </c>
      <c r="C9" s="9">
        <v>2016</v>
      </c>
      <c r="D9" s="10">
        <v>7916911</v>
      </c>
      <c r="E9" s="23">
        <v>15815310</v>
      </c>
      <c r="F9" s="21">
        <v>1353283</v>
      </c>
      <c r="G9" s="9">
        <v>2016</v>
      </c>
      <c r="H9" s="25">
        <f t="shared" si="0"/>
        <v>8.5567908564549156E-2</v>
      </c>
      <c r="I9" s="18"/>
      <c r="J9" s="18"/>
      <c r="K9" s="9">
        <v>2016</v>
      </c>
      <c r="L9" s="2">
        <f t="shared" si="1"/>
        <v>0.50058525567946499</v>
      </c>
    </row>
    <row r="10" spans="1:14" ht="18">
      <c r="A10" s="9">
        <v>2017</v>
      </c>
      <c r="B10" s="27">
        <v>2351.3000000000002</v>
      </c>
      <c r="C10" s="9">
        <v>2017</v>
      </c>
      <c r="D10" s="10">
        <v>7658669</v>
      </c>
      <c r="E10" s="23">
        <v>13340220</v>
      </c>
      <c r="F10" s="21">
        <v>1249757</v>
      </c>
      <c r="G10" s="9">
        <v>2017</v>
      </c>
      <c r="H10" s="25">
        <f t="shared" si="0"/>
        <v>9.3683387530340584E-2</v>
      </c>
      <c r="I10" s="18"/>
      <c r="J10" s="18"/>
      <c r="K10" s="9">
        <v>2017</v>
      </c>
      <c r="L10" s="2">
        <f t="shared" si="1"/>
        <v>0.57410365046453504</v>
      </c>
    </row>
    <row r="11" spans="1:14" ht="18">
      <c r="A11" s="9">
        <v>2018</v>
      </c>
      <c r="B11" s="27">
        <v>2219.8000000000002</v>
      </c>
      <c r="C11" s="9">
        <v>2018</v>
      </c>
      <c r="D11" s="10">
        <v>7262600</v>
      </c>
      <c r="E11" s="23">
        <v>13502840</v>
      </c>
      <c r="F11" s="20">
        <v>1167296</v>
      </c>
      <c r="G11" s="9">
        <v>2018</v>
      </c>
      <c r="H11" s="25">
        <f t="shared" si="0"/>
        <v>8.6448184233835254E-2</v>
      </c>
      <c r="I11" s="18"/>
      <c r="J11" s="18"/>
      <c r="K11" s="9">
        <v>2018</v>
      </c>
      <c r="L11" s="2">
        <f t="shared" si="1"/>
        <v>0.53785722114755119</v>
      </c>
    </row>
    <row r="12" spans="1:14" ht="18">
      <c r="A12" s="9">
        <v>2019</v>
      </c>
      <c r="B12" s="27">
        <v>2119.9</v>
      </c>
      <c r="C12" s="9">
        <v>2019</v>
      </c>
      <c r="D12" s="10">
        <v>6958375</v>
      </c>
      <c r="E12" s="23">
        <v>12818000</v>
      </c>
      <c r="F12" s="20">
        <v>1074367</v>
      </c>
      <c r="G12" s="9">
        <v>2019</v>
      </c>
      <c r="H12" s="25">
        <f t="shared" si="0"/>
        <v>8.3817054142611952E-2</v>
      </c>
      <c r="I12" s="13">
        <f>AVERAGE(H9:H12)</f>
        <v>8.7379133617834226E-2</v>
      </c>
      <c r="J12" s="13">
        <f>AVERAGE(H3:H12)</f>
        <v>9.2991853275132777E-2</v>
      </c>
      <c r="K12" s="9">
        <v>2019</v>
      </c>
      <c r="L12" s="2">
        <f t="shared" si="1"/>
        <v>0.54285965049149632</v>
      </c>
      <c r="M12" s="13">
        <f>AVERAGE(L9:L12)</f>
        <v>0.53885144444576183</v>
      </c>
      <c r="N12" s="13">
        <f>AVERAGE(L3:L12)</f>
        <v>0.53479352016593995</v>
      </c>
    </row>
    <row r="13" spans="1:14" ht="18">
      <c r="A13" s="9">
        <v>2020</v>
      </c>
      <c r="B13" s="27">
        <v>1946.4</v>
      </c>
      <c r="C13" s="9">
        <v>2020</v>
      </c>
      <c r="D13" s="10">
        <v>6413064</v>
      </c>
      <c r="E13" s="24">
        <v>12085170</v>
      </c>
      <c r="F13" s="21">
        <v>871370</v>
      </c>
      <c r="G13" s="9">
        <v>2020</v>
      </c>
      <c r="H13" s="25">
        <f t="shared" si="0"/>
        <v>7.2102419742543958E-2</v>
      </c>
      <c r="K13" s="9">
        <v>2020</v>
      </c>
      <c r="L13" s="2">
        <f t="shared" si="1"/>
        <v>0.53065567137243419</v>
      </c>
    </row>
    <row r="14" spans="1:14" ht="18">
      <c r="A14" s="9" t="s">
        <v>28</v>
      </c>
      <c r="B14" s="27">
        <v>1788.3</v>
      </c>
      <c r="C14" s="9" t="s">
        <v>28</v>
      </c>
      <c r="D14" s="10">
        <v>5935340</v>
      </c>
      <c r="E14" s="22">
        <v>11682060</v>
      </c>
      <c r="F14" s="11"/>
      <c r="G14" s="9" t="s">
        <v>34</v>
      </c>
      <c r="H14" s="25"/>
      <c r="K14" s="9" t="s">
        <v>28</v>
      </c>
      <c r="L14" s="2">
        <f t="shared" si="1"/>
        <v>0.50807306245645034</v>
      </c>
    </row>
    <row r="15" spans="1:14" ht="18">
      <c r="A15" s="9">
        <v>2022</v>
      </c>
      <c r="B15" s="27">
        <v>1977</v>
      </c>
      <c r="C15" s="9">
        <v>2022</v>
      </c>
      <c r="D15" s="10">
        <v>6589001</v>
      </c>
      <c r="E15" s="22">
        <v>13373330</v>
      </c>
      <c r="F15" s="17">
        <v>637682</v>
      </c>
      <c r="G15" s="9">
        <v>2022</v>
      </c>
      <c r="H15" s="25">
        <f t="shared" si="0"/>
        <v>4.7683112583029055E-2</v>
      </c>
      <c r="K15" s="9">
        <v>2022</v>
      </c>
      <c r="L15" s="2">
        <f t="shared" si="1"/>
        <v>0.49269710685371559</v>
      </c>
    </row>
    <row r="16" spans="1:14" ht="18">
      <c r="A16" s="9">
        <v>2023</v>
      </c>
      <c r="B16" s="27">
        <v>1934.1</v>
      </c>
      <c r="C16" s="9">
        <v>2023</v>
      </c>
      <c r="D16" s="10">
        <v>6514295</v>
      </c>
      <c r="E16" s="22">
        <v>13637450</v>
      </c>
      <c r="F16" s="17">
        <v>772801</v>
      </c>
      <c r="G16" s="9">
        <v>2023</v>
      </c>
      <c r="H16" s="25">
        <f t="shared" si="0"/>
        <v>5.6667558817814184E-2</v>
      </c>
      <c r="I16" s="13">
        <f>AVERAGE(H9:H16)</f>
        <v>7.5138517944960584E-2</v>
      </c>
      <c r="K16" s="9">
        <v>2023</v>
      </c>
      <c r="L16" s="2">
        <f t="shared" si="1"/>
        <v>0.47767691173936477</v>
      </c>
      <c r="M16" s="13">
        <f>AVERAGE(L9:L16)</f>
        <v>0.5205635662756265</v>
      </c>
    </row>
    <row r="17" spans="1:13" ht="18">
      <c r="A17" s="9" t="s">
        <v>30</v>
      </c>
      <c r="B17" s="27">
        <v>1760.1</v>
      </c>
      <c r="C17" s="9" t="s">
        <v>30</v>
      </c>
      <c r="D17" s="10">
        <v>5986400</v>
      </c>
      <c r="E17" s="22">
        <v>13069560</v>
      </c>
      <c r="F17" s="17">
        <v>811116</v>
      </c>
      <c r="G17" s="9" t="s">
        <v>30</v>
      </c>
      <c r="H17" s="25">
        <f t="shared" si="0"/>
        <v>6.2061461900783196E-2</v>
      </c>
      <c r="I17" s="13">
        <f>AVERAGE(H15:H17)</f>
        <v>5.5470711100542143E-2</v>
      </c>
      <c r="K17" s="9" t="s">
        <v>30</v>
      </c>
      <c r="L17" s="2">
        <f t="shared" si="1"/>
        <v>0.45804143368254174</v>
      </c>
      <c r="M17" s="13">
        <f>AVERAGE(L15:L17)</f>
        <v>0.47613848409187404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Property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Lott</dc:creator>
  <cp:lastModifiedBy>John Lott</cp:lastModifiedBy>
  <dcterms:created xsi:type="dcterms:W3CDTF">2025-10-09T22:48:59Z</dcterms:created>
  <dcterms:modified xsi:type="dcterms:W3CDTF">2025-10-19T17:25:35Z</dcterms:modified>
</cp:coreProperties>
</file>