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rujunwang/Desktop/"/>
    </mc:Choice>
  </mc:AlternateContent>
  <xr:revisionPtr revIDLastSave="0" documentId="13_ncr:1_{8D5B8893-C135-A842-BCF4-001867A9C21E}" xr6:coauthVersionLast="47" xr6:coauthVersionMax="47" xr10:uidLastSave="{00000000-0000-0000-0000-000000000000}"/>
  <bookViews>
    <workbookView xWindow="0" yWindow="500" windowWidth="33600" windowHeight="18980" xr2:uid="{7F9DB2E9-9208-1843-9212-DD5B1C1DBA2C}"/>
  </bookViews>
  <sheets>
    <sheet name="Figures on Race Gender" sheetId="1" r:id="rId1"/>
    <sheet name="Figures on Religious Political" sheetId="2" r:id="rId2"/>
  </sheets>
  <definedNames>
    <definedName name="_xlnm._FilterDatabase" localSheetId="0" hidden="1">'Figures on Race Gender'!$A$1:$I$112</definedName>
    <definedName name="_xlnm._FilterDatabase" localSheetId="1" hidden="1">'Figures on Religious Political'!$A$1:$L$109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G8" i="2" l="1"/>
  <c r="AG7" i="2"/>
  <c r="AG6" i="2"/>
  <c r="AG5" i="2"/>
  <c r="AG4" i="2"/>
  <c r="P3" i="2"/>
  <c r="P18" i="2"/>
  <c r="P2" i="2"/>
  <c r="T3" i="2"/>
  <c r="T2" i="2"/>
  <c r="T10" i="2"/>
  <c r="T11" i="2"/>
  <c r="T12" i="2"/>
  <c r="T5" i="2"/>
  <c r="T13" i="2"/>
  <c r="T14" i="2"/>
  <c r="T15" i="2"/>
  <c r="T16" i="2"/>
  <c r="T17" i="2"/>
  <c r="T18" i="2"/>
  <c r="T6" i="2"/>
  <c r="T19" i="2"/>
  <c r="T7" i="2"/>
  <c r="T4" i="2"/>
  <c r="T20" i="2"/>
  <c r="T21" i="2"/>
  <c r="T22" i="2"/>
  <c r="V22" i="2" s="1"/>
  <c r="T23" i="2"/>
  <c r="T24" i="2"/>
  <c r="T8" i="2"/>
  <c r="T25" i="2"/>
  <c r="T9" i="2"/>
  <c r="P17" i="2"/>
  <c r="P16" i="2"/>
  <c r="P15" i="2"/>
  <c r="P12" i="2"/>
  <c r="P11" i="2"/>
  <c r="P10" i="2"/>
  <c r="P9" i="2"/>
  <c r="P8" i="2"/>
  <c r="P7" i="2"/>
  <c r="P6" i="2"/>
  <c r="P5" i="2"/>
  <c r="P4" i="2"/>
  <c r="S3" i="1"/>
  <c r="Q3" i="1"/>
  <c r="Q2" i="1"/>
  <c r="S2" i="1" s="1"/>
  <c r="L3" i="1"/>
  <c r="N3" i="1" s="1"/>
  <c r="L4" i="1"/>
  <c r="L5" i="1"/>
  <c r="L6" i="1"/>
  <c r="L7" i="1"/>
  <c r="L2" i="1"/>
  <c r="N2" i="1" s="1"/>
  <c r="V4" i="1" s="1"/>
  <c r="X4" i="1" s="1"/>
  <c r="V10" i="2" l="1"/>
  <c r="V17" i="2"/>
  <c r="V16" i="2"/>
  <c r="V15" i="2"/>
  <c r="V14" i="2"/>
  <c r="V2" i="2"/>
  <c r="V9" i="2"/>
  <c r="V25" i="2"/>
  <c r="V13" i="2"/>
  <c r="V6" i="2"/>
  <c r="V21" i="2"/>
  <c r="V12" i="2"/>
  <c r="V11" i="2"/>
  <c r="V24" i="2"/>
  <c r="V20" i="2"/>
  <c r="V5" i="2"/>
  <c r="V23" i="2"/>
  <c r="V7" i="2"/>
  <c r="V19" i="2"/>
  <c r="V3" i="2"/>
  <c r="V18" i="2"/>
  <c r="V8" i="2"/>
  <c r="V4" i="2"/>
  <c r="R18" i="2"/>
  <c r="R8" i="2"/>
  <c r="R2" i="2"/>
  <c r="R12" i="2"/>
  <c r="R16" i="2"/>
  <c r="R3" i="2"/>
  <c r="R4" i="2"/>
  <c r="R15" i="2"/>
  <c r="R11" i="2"/>
  <c r="R6" i="2"/>
  <c r="R9" i="2"/>
  <c r="R5" i="2"/>
  <c r="R7" i="2"/>
  <c r="R13" i="2"/>
  <c r="R10" i="2"/>
  <c r="R14" i="2"/>
  <c r="R17" i="2"/>
  <c r="V5" i="1"/>
  <c r="X5" i="1" s="1"/>
  <c r="N5" i="1"/>
  <c r="V7" i="1" s="1"/>
  <c r="X7" i="1" s="1"/>
  <c r="N7" i="1"/>
  <c r="V9" i="1" s="1"/>
  <c r="X9" i="1" s="1"/>
  <c r="N4" i="1"/>
  <c r="V6" i="1" s="1"/>
  <c r="X6" i="1" s="1"/>
  <c r="N6" i="1"/>
  <c r="V8" i="1" s="1"/>
  <c r="X8" i="1" s="1"/>
</calcChain>
</file>

<file path=xl/sharedStrings.xml><?xml version="1.0" encoding="utf-8"?>
<sst xmlns="http://schemas.openxmlformats.org/spreadsheetml/2006/main" count="1452" uniqueCount="458">
  <si>
    <t>Race</t>
  </si>
  <si>
    <t>Gender</t>
  </si>
  <si>
    <t>White</t>
  </si>
  <si>
    <t>Male</t>
  </si>
  <si>
    <t>Male 96%</t>
  </si>
  <si>
    <t>Black</t>
  </si>
  <si>
    <t>Female</t>
  </si>
  <si>
    <t>Female 4%</t>
  </si>
  <si>
    <t>Share of Mass Public Shooter</t>
  </si>
  <si>
    <t>Share of the US population in 2010</t>
  </si>
  <si>
    <t>Difference</t>
  </si>
  <si>
    <t>Asian</t>
  </si>
  <si>
    <t>White (Excluding Middle Eastern)</t>
  </si>
  <si>
    <t>Middle Eastern</t>
  </si>
  <si>
    <t>Hispanic</t>
  </si>
  <si>
    <t>American Indian</t>
  </si>
  <si>
    <t xml:space="preserve">Year </t>
  </si>
  <si>
    <t>Month</t>
  </si>
  <si>
    <t>Day</t>
  </si>
  <si>
    <t>State</t>
  </si>
  <si>
    <t>City</t>
  </si>
  <si>
    <t>Attacker Name</t>
  </si>
  <si>
    <t>Age of Perpetrator</t>
  </si>
  <si>
    <t>Connecticut</t>
  </si>
  <si>
    <t>Newington</t>
  </si>
  <si>
    <t>Matthew Beck</t>
  </si>
  <si>
    <t>Arkansas</t>
  </si>
  <si>
    <t>Jonesboro</t>
  </si>
  <si>
    <t>Mitchell Scott Johnson; Andrew Douglas Golden</t>
  </si>
  <si>
    <t>Colorado</t>
  </si>
  <si>
    <t>Columbine</t>
  </si>
  <si>
    <t>Eric Harris; Dylan Klebold</t>
  </si>
  <si>
    <t>Nevada</t>
  </si>
  <si>
    <t>Las Vegas</t>
  </si>
  <si>
    <t>Zane Floyd</t>
  </si>
  <si>
    <t>Georgia</t>
  </si>
  <si>
    <t>Acworth</t>
  </si>
  <si>
    <t>Mark Barton</t>
  </si>
  <si>
    <t>Texas</t>
  </si>
  <si>
    <t>Fort Worth</t>
  </si>
  <si>
    <t>Larry Gene Ashbrook</t>
  </si>
  <si>
    <t>Hawaii</t>
  </si>
  <si>
    <t>Honolulu</t>
  </si>
  <si>
    <t>Byran Koji Uyesugi</t>
  </si>
  <si>
    <t>Florida</t>
  </si>
  <si>
    <t>Tampa</t>
  </si>
  <si>
    <t>Silvio Izquierdo-Leyva</t>
  </si>
  <si>
    <t>Massachusetts</t>
  </si>
  <si>
    <t>Wakefield</t>
  </si>
  <si>
    <t>Michael McDermott</t>
  </si>
  <si>
    <t>Illinois</t>
  </si>
  <si>
    <t>Melrose Park</t>
  </si>
  <si>
    <t>William Baker</t>
  </si>
  <si>
    <t>Indiana</t>
  </si>
  <si>
    <t>South Bend</t>
  </si>
  <si>
    <t>William Lockey</t>
  </si>
  <si>
    <t>Alabama</t>
  </si>
  <si>
    <t>Huntsville</t>
  </si>
  <si>
    <t>Emanuel Burl Patterson</t>
  </si>
  <si>
    <t>Mississippi</t>
  </si>
  <si>
    <t>Meridian</t>
  </si>
  <si>
    <t>Doug Williams</t>
  </si>
  <si>
    <t>Chicago</t>
  </si>
  <si>
    <t>Salvador Tapia Solis</t>
  </si>
  <si>
    <t>Idaho</t>
  </si>
  <si>
    <t>Oldtown</t>
  </si>
  <si>
    <t>Ralph R. Reeves</t>
  </si>
  <si>
    <t>Missouri</t>
  </si>
  <si>
    <t>Kansas City</t>
  </si>
  <si>
    <t>Elijah Brown</t>
  </si>
  <si>
    <t>Unknown</t>
  </si>
  <si>
    <t>Wisconsin</t>
  </si>
  <si>
    <t>Birchwood</t>
  </si>
  <si>
    <t>Chai Soua Vang</t>
  </si>
  <si>
    <t>Ohio</t>
  </si>
  <si>
    <t>Columbus</t>
  </si>
  <si>
    <t>Nathan Gale</t>
  </si>
  <si>
    <t>Brookfield</t>
  </si>
  <si>
    <t>Terry Ratzmann</t>
  </si>
  <si>
    <t>Minnesota</t>
  </si>
  <si>
    <t>Red Lake</t>
  </si>
  <si>
    <t>Jeffrey Weise</t>
  </si>
  <si>
    <t>California</t>
  </si>
  <si>
    <t xml:space="preserve">Goleta </t>
  </si>
  <si>
    <t>Jennifer San Marco</t>
  </si>
  <si>
    <t>Washington</t>
  </si>
  <si>
    <t xml:space="preserve">Seattle </t>
  </si>
  <si>
    <t>Kyle Aaron HUFF</t>
  </si>
  <si>
    <t>Louisiana</t>
  </si>
  <si>
    <t>Baton Rouge</t>
  </si>
  <si>
    <t>Anthony Bell</t>
  </si>
  <si>
    <t>Pennsylvania</t>
  </si>
  <si>
    <t>Nickel Mines</t>
  </si>
  <si>
    <t>Charles Carl Roberts IV</t>
  </si>
  <si>
    <t>Utah</t>
  </si>
  <si>
    <t>Salt Lake City</t>
  </si>
  <si>
    <t>Sulejman Talovic</t>
  </si>
  <si>
    <t>Virginia</t>
  </si>
  <si>
    <t>Blacksburg</t>
  </si>
  <si>
    <t>Seung-Hui Cho</t>
  </si>
  <si>
    <t>Crandon</t>
  </si>
  <si>
    <t>Tyler James Peterson</t>
  </si>
  <si>
    <t>Nebraska</t>
  </si>
  <si>
    <t>Omaha</t>
  </si>
  <si>
    <t>Robert A. Hawkins</t>
  </si>
  <si>
    <t>Kirkwood</t>
  </si>
  <si>
    <t>Charles Lee Thornton</t>
  </si>
  <si>
    <t>DeKalb</t>
  </si>
  <si>
    <t>Steven Phillip Kazmierczak</t>
  </si>
  <si>
    <t>Santa Maria</t>
  </si>
  <si>
    <t>Lee Leeds</t>
  </si>
  <si>
    <t>Kentucky</t>
  </si>
  <si>
    <t>Henderson</t>
  </si>
  <si>
    <t>Wesley Neal Higdon</t>
  </si>
  <si>
    <t>North Carolina</t>
  </si>
  <si>
    <t>Carthage</t>
  </si>
  <si>
    <t>Robert Stewart</t>
  </si>
  <si>
    <t>New York</t>
  </si>
  <si>
    <t>Binghamton</t>
  </si>
  <si>
    <t>Jiverly A. Wong</t>
  </si>
  <si>
    <t>Fort Hood</t>
  </si>
  <si>
    <t>Nidal Malik Hasan</t>
  </si>
  <si>
    <t>Parkland</t>
  </si>
  <si>
    <t>Maurice Clemmons</t>
  </si>
  <si>
    <t>Hialeah</t>
  </si>
  <si>
    <t>Gerardo Regalado</t>
  </si>
  <si>
    <t>Manchester</t>
  </si>
  <si>
    <t>Omar Sheriff Thornton</t>
  </si>
  <si>
    <t>Arizona</t>
  </si>
  <si>
    <t>Tucson</t>
  </si>
  <si>
    <t>Jared Lee Loughner</t>
  </si>
  <si>
    <t>Carson City </t>
  </si>
  <si>
    <t>Eduardo Sencion</t>
  </si>
  <si>
    <t>Seal Beach</t>
  </si>
  <si>
    <t>Scott Evans Dekraai</t>
  </si>
  <si>
    <t>Norcross</t>
  </si>
  <si>
    <t>Jeong Soo Paek</t>
  </si>
  <si>
    <t>Oakland</t>
  </si>
  <si>
    <t>One L. Goh</t>
  </si>
  <si>
    <t>Seattle</t>
  </si>
  <si>
    <t>Ian Lee Stawicki</t>
  </si>
  <si>
    <t>Aurora</t>
  </si>
  <si>
    <t>James Eagan Holmes</t>
  </si>
  <si>
    <t>Oak Creek</t>
  </si>
  <si>
    <t>Wade Michael Page</t>
  </si>
  <si>
    <t>Minneapolis</t>
  </si>
  <si>
    <t>Andrew Engeldinger</t>
  </si>
  <si>
    <t>Newtown</t>
  </si>
  <si>
    <t>Adam Peter Lanza</t>
  </si>
  <si>
    <t>Puerto Rico</t>
  </si>
  <si>
    <t>Aguas Buenas</t>
  </si>
  <si>
    <t>Washington D.C.</t>
  </si>
  <si>
    <t>Aaron Alexis</t>
  </si>
  <si>
    <t>Alturas</t>
  </si>
  <si>
    <t>Cherie Lash a.k.a Cherie Roads</t>
  </si>
  <si>
    <t>Marysville</t>
  </si>
  <si>
    <t>Jaylen Fryberg</t>
  </si>
  <si>
    <t>South Carolina</t>
  </si>
  <si>
    <t>Charleston</t>
  </si>
  <si>
    <t>Dylann Storm Roof</t>
  </si>
  <si>
    <t>Tennessee</t>
  </si>
  <si>
    <t>Chattanooga</t>
  </si>
  <si>
    <t>Mohammod Youssuf Abdulazeez</t>
  </si>
  <si>
    <t>Oregon</t>
  </si>
  <si>
    <t>Roseburg</t>
  </si>
  <si>
    <t>Christopher Sean Harper-Mercer</t>
  </si>
  <si>
    <t>San Bernardino</t>
  </si>
  <si>
    <t>Syed Rizwan Farook; Tashfeen Malik</t>
  </si>
  <si>
    <t>Michigan</t>
  </si>
  <si>
    <t>Kalamazoo</t>
  </si>
  <si>
    <t>Jason B. Dalton</t>
  </si>
  <si>
    <t>Orlando</t>
  </si>
  <si>
    <t>Omar Mateen</t>
  </si>
  <si>
    <t>Dallas</t>
  </si>
  <si>
    <t>Micah Xavier Johnson</t>
  </si>
  <si>
    <t>Burlington</t>
  </si>
  <si>
    <t>Arcan Cetin</t>
  </si>
  <si>
    <t>Fort Lauderdale</t>
  </si>
  <si>
    <t>Esteban Santiago</t>
  </si>
  <si>
    <t>John Robert Neumann, Jr.</t>
  </si>
  <si>
    <t>Stephen Craig Paddock</t>
  </si>
  <si>
    <t>Sutherland Springs</t>
  </si>
  <si>
    <t>Devin Patrick Kelley</t>
  </si>
  <si>
    <t>Melcroft</t>
  </si>
  <si>
    <t>Timothy O’Brien Smith</t>
  </si>
  <si>
    <t>Pompano Beach (Parkland)</t>
  </si>
  <si>
    <t>Nikolas J. Cruz</t>
  </si>
  <si>
    <t>Antioch</t>
  </si>
  <si>
    <t>Travis Reinking</t>
  </si>
  <si>
    <t>Santa Fe</t>
  </si>
  <si>
    <t>Dimitrios Pagourtzis</t>
  </si>
  <si>
    <t>Maryland</t>
  </si>
  <si>
    <t>Annapolis</t>
  </si>
  <si>
    <t>Jarrod Ramos</t>
  </si>
  <si>
    <t>Pittsburgh</t>
  </si>
  <si>
    <t>Robert Bowers</t>
  </si>
  <si>
    <t>Thousand Oaks</t>
  </si>
  <si>
    <t>Ian David Long</t>
  </si>
  <si>
    <t>Sebring</t>
  </si>
  <si>
    <t>Zephen Xaver</t>
  </si>
  <si>
    <t>Gary Montez Martin</t>
  </si>
  <si>
    <t>Virginia Beach</t>
  </si>
  <si>
    <t>DeWayne Craddock</t>
  </si>
  <si>
    <t>El Paso</t>
  </si>
  <si>
    <t>Patrick Wood Crusius</t>
  </si>
  <si>
    <t>Dayton</t>
  </si>
  <si>
    <t>Connor Stephen Betts</t>
  </si>
  <si>
    <t>Milwaukee</t>
  </si>
  <si>
    <t>Anthony N. Ferrill</t>
  </si>
  <si>
    <t>Springfield</t>
  </si>
  <si>
    <t>Joaquin S. Roman</t>
  </si>
  <si>
    <t>Atlanta</t>
  </si>
  <si>
    <t>Robert Aaron Long</t>
  </si>
  <si>
    <t>Boulder</t>
  </si>
  <si>
    <t>Ahmad Al Aliwi Alissa</t>
  </si>
  <si>
    <t>Orange</t>
  </si>
  <si>
    <t>Aminadab Gaxiola González</t>
  </si>
  <si>
    <t>Indianapolis</t>
  </si>
  <si>
    <t>Brandon Scott Hole</t>
  </si>
  <si>
    <t>San Jose</t>
  </si>
  <si>
    <t>Samuel James Cassidy</t>
  </si>
  <si>
    <t>Saint Paul</t>
  </si>
  <si>
    <t>Antoine Darnique Suggs</t>
  </si>
  <si>
    <t>Tacoma</t>
  </si>
  <si>
    <t>Malek Dominique Pate</t>
  </si>
  <si>
    <t>Oxford</t>
  </si>
  <si>
    <t>Ethan Crumbley</t>
  </si>
  <si>
    <t>Arden-Arcade</t>
  </si>
  <si>
    <t>David Mora Rojas</t>
  </si>
  <si>
    <t>Buffalo</t>
  </si>
  <si>
    <t>Payton S. Gendron</t>
  </si>
  <si>
    <t>Uvalde</t>
  </si>
  <si>
    <t>Salvador Rolando Ramos</t>
  </si>
  <si>
    <t>Oklahoma</t>
  </si>
  <si>
    <t>Tulsa</t>
  </si>
  <si>
    <t>Michael Louis</t>
  </si>
  <si>
    <t>Highland Park</t>
  </si>
  <si>
    <t>Robert Eugene Crimo III</t>
  </si>
  <si>
    <t>Raleigh</t>
  </si>
  <si>
    <t>Austin Thompson</t>
  </si>
  <si>
    <t>Colorado Springs</t>
  </si>
  <si>
    <t>Anderson Lee Aldrich</t>
  </si>
  <si>
    <t>Chesapeake</t>
  </si>
  <si>
    <t>Andre M. Bing</t>
  </si>
  <si>
    <t>Monterey Park</t>
  </si>
  <si>
    <t>Huu Can Tran</t>
  </si>
  <si>
    <t>Half Moon Bay</t>
  </si>
  <si>
    <t>Chunli Zhao</t>
  </si>
  <si>
    <t>Nashville</t>
  </si>
  <si>
    <t>Audrey Elizabeth Hale</t>
  </si>
  <si>
    <t>Louisville</t>
  </si>
  <si>
    <t>Connor Sturgeon</t>
  </si>
  <si>
    <t>Allen</t>
  </si>
  <si>
    <t>Mauricio Garcia</t>
  </si>
  <si>
    <t>Philadelphia</t>
  </si>
  <si>
    <t>Kimbrady Carriker</t>
  </si>
  <si>
    <t>Maine</t>
  </si>
  <si>
    <t>Lewiston</t>
  </si>
  <si>
    <t>Robert Card</t>
  </si>
  <si>
    <t>Fordyce</t>
  </si>
  <si>
    <t>Travis Eugene Posey</t>
  </si>
  <si>
    <t>Forest Park</t>
  </si>
  <si>
    <t>Rhanni Davis</t>
  </si>
  <si>
    <t>Winder</t>
  </si>
  <si>
    <t>Colt Gray</t>
  </si>
  <si>
    <t>Puerto Nuevo</t>
  </si>
  <si>
    <t>Luis H. González Torres</t>
  </si>
  <si>
    <t>New York City</t>
  </si>
  <si>
    <t>Shane Tamura</t>
  </si>
  <si>
    <t>Tiptonville</t>
  </si>
  <si>
    <t>Austin Robert Drummond</t>
  </si>
  <si>
    <t>Montana</t>
  </si>
  <si>
    <t>Anaconda</t>
  </si>
  <si>
    <t>Michael Paul Brown</t>
  </si>
  <si>
    <t>Andrew Douglas Golden</t>
  </si>
  <si>
    <t>Dylan Klebold</t>
  </si>
  <si>
    <t>Eric Harris</t>
  </si>
  <si>
    <t>Mitchell Scott Johnson</t>
  </si>
  <si>
    <t>Tashfeen Malik</t>
  </si>
  <si>
    <t>Syed Rizwan Farook</t>
  </si>
  <si>
    <t>Black 17.4%</t>
  </si>
  <si>
    <t>Asian 7.3%</t>
  </si>
  <si>
    <t>Middle Eastern 6.4%</t>
  </si>
  <si>
    <t>American Indian 2.8%</t>
  </si>
  <si>
    <t>Hispanic 11.0%</t>
  </si>
  <si>
    <t>White (Excluding Middle Eastern) 55.0%</t>
  </si>
  <si>
    <t>Religion</t>
  </si>
  <si>
    <t>political affiliation or beliefs</t>
  </si>
  <si>
    <t>Political Categorry</t>
  </si>
  <si>
    <t>No mention of Religion in any news article</t>
  </si>
  <si>
    <t>No mention of political affiliation in any news article</t>
  </si>
  <si>
    <t>No mention of Religion</t>
  </si>
  <si>
    <t>No mention of political affiliation</t>
  </si>
  <si>
    <t>Mitchell Johnson attended church, Christian, childhood dreams of becoming a minister</t>
  </si>
  <si>
    <t>Christian; No mention of Religion</t>
  </si>
  <si>
    <t>Muslim</t>
  </si>
  <si>
    <t>Islamic Extremism</t>
  </si>
  <si>
    <t>Gallup Poll 2017</t>
  </si>
  <si>
    <t>Dylan Klebold led life of religious contradictions: Jewish/Lutheran</t>
  </si>
  <si>
    <t>Parents Democrats, gun control advocates</t>
  </si>
  <si>
    <t>Jewish/Lutheran; No mention of Religion</t>
  </si>
  <si>
    <t>Liberal or Democrat</t>
  </si>
  <si>
    <t>Christian</t>
  </si>
  <si>
    <t>Christian 8%</t>
  </si>
  <si>
    <t>The letter referred twice to "Jehovah," reflecting what acquaintances and a relative described as Barton's recent attraction to the Jehovah's Witnesses and decision to leave his Baptist church.</t>
  </si>
  <si>
    <t>Jehovah's Witnesses</t>
  </si>
  <si>
    <t>Atheist</t>
  </si>
  <si>
    <t>Conservative or Republican</t>
  </si>
  <si>
    <t>Conservative or Republican 2%</t>
  </si>
  <si>
    <t>Larry Gene Ashbrook shouted anti-religious obscenities as he attacked.</t>
  </si>
  <si>
    <t>No mention of political affiliation in any news article; Although his motivation for opening fire at a church service is unclear, Asbrook was associated with hate groups such as the Ku Klux Klan and the Phineas Priests. During the shooting spree, Asbrook also called religion "bullshit".</t>
  </si>
  <si>
    <t>No religious affiliation</t>
  </si>
  <si>
    <t>Anti-Christian</t>
  </si>
  <si>
    <t>Right-Wing</t>
  </si>
  <si>
    <t>Right-Wing 2%</t>
  </si>
  <si>
    <t>Jewish</t>
  </si>
  <si>
    <t>Catholic</t>
  </si>
  <si>
    <t>Catholic 2%</t>
  </si>
  <si>
    <t>Anti-government</t>
  </si>
  <si>
    <t>Anti-government 1%</t>
  </si>
  <si>
    <t>Other non-Christian religion</t>
  </si>
  <si>
    <t>Santeria</t>
  </si>
  <si>
    <t>Christian, but not going to church</t>
  </si>
  <si>
    <t>Christian, but not going to church 2%</t>
  </si>
  <si>
    <t>Black militant groups</t>
  </si>
  <si>
    <t>Black militant groups 1%</t>
  </si>
  <si>
    <t>Explicitly no religious affiliation/No mention of religion</t>
  </si>
  <si>
    <t>No religious affiliation 2%</t>
  </si>
  <si>
    <t>Did not vote for Trump</t>
  </si>
  <si>
    <t>Did not vote for Trump 1%</t>
  </si>
  <si>
    <t>Melrose</t>
  </si>
  <si>
    <t>Anti-Jewish</t>
  </si>
  <si>
    <t>Anti-Jewish 1%</t>
  </si>
  <si>
    <t>Hates Politics</t>
  </si>
  <si>
    <t>Hates Politics 1%</t>
  </si>
  <si>
    <t>a man described as generous, a good neighbor, church-going and a family man</t>
  </si>
  <si>
    <t>Buddhist</t>
  </si>
  <si>
    <t>Buddhist 1%</t>
  </si>
  <si>
    <t>Left-Wing</t>
  </si>
  <si>
    <t>Left-Wing 1%</t>
  </si>
  <si>
    <t>Jehovah's Witnesses 1%</t>
  </si>
  <si>
    <t>Legal resident alien of the United States</t>
  </si>
  <si>
    <t>Williams professed to be a Christian.</t>
  </si>
  <si>
    <t>No mention of political affiliation in any news article; Many claimed that the shooting was racially motivated – according to one co-worker Williams once threatened to “kill me a bunch of n*ggers” – others simply said that he was "mad at the world"</t>
  </si>
  <si>
    <t>Jewish/Lutheran</t>
  </si>
  <si>
    <t>Jewish/Lutheran 1%</t>
  </si>
  <si>
    <t>No political associations</t>
  </si>
  <si>
    <t>No political associations 1%</t>
  </si>
  <si>
    <t>Lutheran</t>
  </si>
  <si>
    <t>Lutheran 1%</t>
  </si>
  <si>
    <t>Registered as a Republican in prison</t>
  </si>
  <si>
    <t>Registered as a Republican in prison 1%</t>
  </si>
  <si>
    <t>Not Christian</t>
  </si>
  <si>
    <t>Not Christian 1%</t>
  </si>
  <si>
    <t>Unaffiliated voter</t>
  </si>
  <si>
    <t>Unaffiliated voter 1%</t>
  </si>
  <si>
    <t>Shaman</t>
  </si>
  <si>
    <t>Shamanism</t>
  </si>
  <si>
    <t>Santeria 1%</t>
  </si>
  <si>
    <t>Not very political</t>
  </si>
  <si>
    <t>Not very political 1%</t>
  </si>
  <si>
    <t>Shamanism 1%</t>
  </si>
  <si>
    <t>Christian. Regular churchgoer “people with whom he had worshiped for years at the Living Church of God,” not a very orthodox Christian church</t>
  </si>
  <si>
    <t>Though not Amish, he and his family seemed as deeply Christian as any in this rural area of Lancaster County.</t>
  </si>
  <si>
    <t>No mention of Religion in any news article. Raised Christian, resented parents’ strong Christian faith</t>
  </si>
  <si>
    <t>Cho was born in South Korea and was a legal resident alien of the United States, which is not allowed to vote in Virginia.</t>
  </si>
  <si>
    <t>Crandom</t>
  </si>
  <si>
    <t>No mention of Religion in any news article. Kazmierczak was given instruction in the Christian faith and the Catholic Church by his parents, but he rebelled against this and stopped going in his early teens.</t>
  </si>
  <si>
    <t>Tuscon</t>
  </si>
  <si>
    <t>registered as an independent voter in Arizona in the fall of 2006, according to the Pima County Registrar of Voters; “As I knew him he was left wing, quite liberal. &amp; oddly obsessed with the 2012 prophecy,” the former classmate, Caitie Parker, wrote in a series of Twitter feeds Saturday. “I haven’t seen him since ’07 though. He became very reclusive.”</t>
  </si>
  <si>
    <t>Sencion was a devout Catholic.</t>
  </si>
  <si>
    <t>No mention of Religion in any news article; Holmes said he was never really a religious guy.</t>
  </si>
  <si>
    <t>No record of Holmes’s political affiliation, if he indeed had any; the previous reports are incorrectly based on the voter registration of a different man named similarly.</t>
  </si>
  <si>
    <t>Right-Wing Extremism; Those who had been close to Page confirmed his ideological affinity to the extreme right.</t>
  </si>
  <si>
    <t>reportedly “became obsessed with religion” while attending Catholic middle school, but “There’s not really been a lot of information related to Nancy or Adam and their religious involvement in the church that I’ve seen.”   (Source 1, Source 2)</t>
  </si>
  <si>
    <t>Family friends said he was politically conservative, although he was the one member of his immediate family not registered to vote.</t>
  </si>
  <si>
    <t>A friend of Navy Yard shooting suspect Aaron Alexis said on CNN Tuesday that the alleged gunman was “more of a liberal type” who was happier with the Obama administration than with the Bush administration.
“Aaron wasn’t conservative like I am. He was more of a liberal type; he wasn’t happy with the former administration. He was more happy with this administration — as far as presidential administrations,” Alexis’ friend Michael Ritrovato said on CNN’s “The Lead with Jake Tapper.”</t>
  </si>
  <si>
    <t xml:space="preserve">Alturras </t>
  </si>
  <si>
    <t>Christian, Lutheran faith, went to church camp and worshiped regularly, reveals pastor as family attend church services and pray for massacre victims</t>
  </si>
  <si>
    <t>Right-Wing Extremism; The young man arrested for massacring nine black people in the historic Emanuel African Methodist Episcopal Church was a person with “strong conservative beliefs,” a commitment to his heritage and tradition who only tried to take his country back</t>
  </si>
  <si>
    <t>Islamic Extremism; had grown up in Chattanooga as part of a conservative Muslim family; There is no doubt that the Chattanooga killer was inspired, motivated by foreign terrorist organization propaganda</t>
  </si>
  <si>
    <t>“Not religious, but spiritual.” Allegedly shot victims who answered that they were Christian, anti-Christian</t>
  </si>
  <si>
    <t>the alleged killer describes himself politically as a “conservative, republican”</t>
  </si>
  <si>
    <t>Muslim; Muslim</t>
  </si>
  <si>
    <t>No mention of political affiliation in any news article; “He never told me if he was a Republican or a Democrat,” Block explained.</t>
  </si>
  <si>
    <t>Islamic Extremism; Democrat.</t>
  </si>
  <si>
    <t>No longer Christian, lost his Christian faith after serving in the military</t>
  </si>
  <si>
    <t xml:space="preserve">Johnson, according to the Associated Press, “liked” assorted “black militant groups” on Facebook, including the African American Defense League and the New Black Panther Party. </t>
  </si>
  <si>
    <t>devout Sunni Muslim</t>
  </si>
  <si>
    <t>raised in a Christian home, but doesn’t appear to have been going to church. “His brother told him to go to a church”</t>
  </si>
  <si>
    <t>no religious affiliation</t>
  </si>
  <si>
    <t>Brother: Shooter had no political associations</t>
  </si>
  <si>
    <t>vocally anti-Christian/anti-religious</t>
  </si>
  <si>
    <t xml:space="preserve">He didn’t list any political affiliations on the page. </t>
  </si>
  <si>
    <t>Nikolas Cruz registered as a Republican while he was in prison.</t>
  </si>
  <si>
    <t>raised in a Christian home, but no evidence the 29-year-old had continued going to church</t>
  </si>
  <si>
    <t>He has not said on any public accounts if he is Republican or Democrat, and his family and friends have not yet publicly shared his political beliefs.</t>
  </si>
  <si>
    <t>Greek Orthodox church, but Pagourtzis describes himself as an atheist for religious views</t>
  </si>
  <si>
    <t xml:space="preserve">Pagourtzis describes himself as an atheist for religious views, and "I hate politics" for political views. </t>
  </si>
  <si>
    <t>He was listed as an unaffiliated voter in Maryland records. It’s not clear whether he supported any politicians.</t>
  </si>
  <si>
    <t>Long's roommate was not aware of him being politically active.</t>
  </si>
  <si>
    <t>anti-government</t>
  </si>
  <si>
    <t>he (Betts) also told her he was an atheist</t>
  </si>
  <si>
    <t>According to Newsweek, the gunman was registered as a voter in Greene County, Ohio, as a Democrat.</t>
  </si>
  <si>
    <t>No mention of political affiliation in any news article; Ferrill’s wife posted photos of her family and expressing liberal political views</t>
  </si>
  <si>
    <t>Alissa was not very political or particularly religious, according to his brother; criticized former President Donald Trump's response to immigration and refugees</t>
  </si>
  <si>
    <t>Southern Baptist who saw the spas as a temptation</t>
  </si>
  <si>
    <t>No mention of Religion in any news article. Louis’ niece said “we are a Christian-based family"; Louis’ wife, whom the neighbor identified as Dr. Edith Lubin, and her daughter are “church-going religious people,” according to the neighbor who requested that her name not be published.</t>
  </si>
  <si>
    <t>No mention of Religion in any news article, but the shooter is believed to have been turned away from a synagogue in the North Shore community in April.</t>
  </si>
  <si>
    <t>No mention of Religion in any news article; James Thompson, the suspect's older brother was very involved in the church.</t>
  </si>
  <si>
    <t>When she invited him to church, he declined but mentioned that his mother had been a preacher. “Sorry everyone but I did not plan this I promise things just fell in place like I was led by the Satan,” Andre Bing left ‘death note’ that said he was ‘led by Satan’</t>
  </si>
  <si>
    <t>No mention of Religion in any news article; According to a church spokesperson, Aldrich was listed on roles of the Church, but had "not been active in some time." Aldrich "did not exhibit signs of believing or associating with members of the Church."</t>
  </si>
  <si>
    <t>The shooter was raised in a Christian household. The neighbor described the shooter's parents as "very nice" and "very religious." The newly-released documents referenced God, religions and the Bible. One page with the date "3/27/23" reads, "Forgive me God this act will be inglorious." One comment from her diary read, "If God won't give me a boy body in heaven then Jesus is a f—". Hale also wrote, "I was born wrong," "Nothing on earth can save me," and "Religion won't save." The documents also included violent threats such as "Throw the Bible in his face, tell him his religion sucks. Then shoot 'em" and "Pray to your God that your children will live, 'cause I will try to kill all your kids."</t>
  </si>
  <si>
    <t>In the days leading up to the mass shooting, Carriker shared Bible verses and wrote about prayer and protection. One post read, "But we prayed to our God and guarded the city day and night to protect ourselves" and "But we prayed to our God and posted a guard day and night to meet this threat." Carriker also referenced spiritual battles against evil forces in his posts, quoting, "For we wrestle not against flesh and blood, but against principalities, against powers, against the rulers of the darkness of this world, against spiritual wickedness in high places. #We fight Daemons and Devils."</t>
  </si>
  <si>
    <t>Fordyce mass shooter stated that God was with him and cryptically repeated a single word, according to Arkansas State Police documents released this week.</t>
  </si>
  <si>
    <t>Has previously browsed White supremacy websites; Keenan said Wednesday an investigation by the FBI's Behavioral Analysis Unit determined that Hole was viewing of “World War II, Nazi-like propaganda” on the computer, but he did not appear to have been motivated by a bias or desire to advance an ideology.</t>
  </si>
  <si>
    <t>"He didn’t talk about his job or politics."</t>
  </si>
  <si>
    <t>No mention of political affiliation in any news article; Mora had overstayed his visa after entering California from Mexico in December 2018 and was in the United States illegally.</t>
  </si>
  <si>
    <t>Environmentalism; In his manifesto, the gunman self-identifies as an “eco-fascist national socialist” and a member of the “mild-moderate authoritarian left.”</t>
  </si>
  <si>
    <t>The suspect was not a Trump supporter at all; Crimo never explicitly referenced alliance to any particular political party or ideology</t>
  </si>
  <si>
    <t>No mention of political affiliation in any news article; According to the North Carolina State Board of Elections, Alan Thompson, the suspect's father, is a registered Republican and has voted in the last five Republican primaries, including the most recent one in May.</t>
  </si>
  <si>
    <t>expressed paranoid views about the government; He was always saying the government was watching him.</t>
  </si>
  <si>
    <t>The suspect claims that he is nonbinary and uses the pronouns they and them, hardly something normally associated with right-wingers. He hosted a “neo Nazi white supremacist” website, which people identify as “right-wing,” but he identified himself as a “socialist.”</t>
  </si>
  <si>
    <t>There is no database that provides information about the suspect's political persuasion and no other evidence or information that, at this stage, indicates or confirms the shooter's political affiliations; nor is there evidence yet of any political motivation.</t>
  </si>
  <si>
    <t>The mother of the Nashville school shooter who killed six people — including three 9-year-olds — appeared to be a gun control activist who once urged friends on Facebook to sign a petition calling for keeping firearms out of schools. Three pages from the Nashville Covenant School shooter’s diary reveal that the attacker was a left winger who hated whites.</t>
  </si>
  <si>
    <t xml:space="preserve">He also posted shows of support for the Black Lives Matter protests of 2020, as well as criticism of police violence and of Donald Trump. </t>
  </si>
  <si>
    <t>At the time of the massacre, he was wearing a patch on his chest that included the acronym "rwds," according to two senior law enforcement officials. Authorities believe the letters stand for "right wing death squad," a phrase used in far-right online spaces, one of the senior law enforcement officials added.</t>
  </si>
  <si>
    <t>On his since-deleted Facebook page, Carriker posted messages in support of Black Lives Matter as the United States went through a racial reckoning after the murder of George Floyd by Minneapolis police officers in 2020, according to the Daily Mail. A review of the account by Vice News showed he posted repeatedly about gun rights, his support for former president Donald Trump, and contempt for President Joe Biden. His grandmother described him as “very political” and someone who held staunchly anti-government views.</t>
  </si>
  <si>
    <t>The suspect showed an interest in right-wing pundits and politics on X, formerly Twitter, before his account was deleted by the company.
He liked posts from Elon Musk, Donald Trump Jr, Tucker Carlson and Jordan Peterson. He appeared to focus on content that expressed anti-trans views, as well as on gun rights, the coronavirus and the economy.
Liking a post does not necessarily signify that he agreed with the content, and there is no indication that it was a political attack.</t>
  </si>
  <si>
    <t>Did not appear to have been motivated by a bias or desire to advance an ideology.</t>
  </si>
  <si>
    <t>Lefitst, environmentalist</t>
  </si>
  <si>
    <t xml:space="preserve">Anti-Trump </t>
  </si>
  <si>
    <t>No specific political affiliation</t>
  </si>
  <si>
    <t>Leftist, transgender</t>
  </si>
  <si>
    <t>Leftist, BLM</t>
  </si>
  <si>
    <t>Authorities believe the letters stand for "right wing death squad"</t>
  </si>
  <si>
    <t>Possible Right wing</t>
  </si>
  <si>
    <t>No mention of Religion 66%</t>
  </si>
  <si>
    <t>Muslim 7%</t>
  </si>
  <si>
    <t>Atheist 3%</t>
  </si>
  <si>
    <t>Anti-Christian 3%</t>
  </si>
  <si>
    <t>identified himself as a “socialist”</t>
  </si>
  <si>
    <t>Southern Baptist who saw the spas as a temptation 1%</t>
  </si>
  <si>
    <t>No mention of political affiliation 68%</t>
  </si>
  <si>
    <t>Islamic Extremism 6%</t>
  </si>
  <si>
    <t>Liberal or Democrat 3%</t>
  </si>
  <si>
    <t>Leftist, BLM 2%</t>
  </si>
  <si>
    <t>Legal resident alien of the United States 2%</t>
  </si>
  <si>
    <t>Anti-Trump  1%</t>
  </si>
  <si>
    <t>Authorities believe the letters stand for "right wing death squad" 1%</t>
  </si>
  <si>
    <t>Did not appear to have been motivated by a bias or desire to advance an ideology 1%</t>
  </si>
  <si>
    <t>identified himself as a “socialist” 1%</t>
  </si>
  <si>
    <t>Lefitst, environmentalist 1%</t>
  </si>
  <si>
    <t>Leftist, transgender 1%</t>
  </si>
  <si>
    <t>No specific political affiliation 1%</t>
  </si>
  <si>
    <t>Possible Right wing 1%</t>
  </si>
  <si>
    <t>The Racial Demographics of Mass Public Shooters from 1998 to August 2025</t>
  </si>
  <si>
    <t>The Religion of Mass Public Shooters from 1998 to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</si>
</sst>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000000%"/>
    <numFmt numFmtId="166" formatCode="0.0000000"/>
  </numFmts>
  <fonts count="10" x14ac:knownFonts="1">
    <font>
      <sz val="12"/>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name val="Calibri"/>
      <family val="2"/>
      <scheme val="minor"/>
    </font>
    <font>
      <sz val="10"/>
      <name val="Calibri"/>
      <family val="2"/>
      <scheme val="minor"/>
    </font>
    <font>
      <sz val="12"/>
      <name val="Calibri"/>
      <family val="2"/>
      <scheme val="minor"/>
    </font>
    <font>
      <b/>
      <sz val="10"/>
      <color rgb="FF000000"/>
      <name val="Calibri"/>
      <family val="2"/>
      <scheme val="minor"/>
    </font>
    <font>
      <sz val="10"/>
      <color rgb="FF000000"/>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2" fillId="0" borderId="0" xfId="0" applyFont="1" applyAlignment="1">
      <alignment horizontal="center"/>
    </xf>
    <xf numFmtId="9" fontId="2" fillId="0" borderId="0" xfId="1" applyFont="1" applyAlignment="1">
      <alignment horizontal="center"/>
    </xf>
    <xf numFmtId="9" fontId="0" fillId="0" borderId="0" xfId="1" applyFont="1"/>
    <xf numFmtId="9" fontId="0" fillId="0" borderId="1" xfId="1" applyFont="1" applyBorder="1"/>
    <xf numFmtId="164" fontId="0" fillId="0" borderId="1" xfId="1" applyNumberFormat="1" applyFont="1" applyBorder="1"/>
    <xf numFmtId="0" fontId="3" fillId="0" borderId="0" xfId="0" applyFont="1"/>
    <xf numFmtId="9" fontId="3" fillId="0" borderId="0" xfId="1" applyFont="1"/>
    <xf numFmtId="164" fontId="0" fillId="0" borderId="0" xfId="1" applyNumberFormat="1" applyFont="1"/>
    <xf numFmtId="0" fontId="4" fillId="0" borderId="0" xfId="0" applyFont="1" applyAlignment="1">
      <alignment horizontal="center"/>
    </xf>
    <xf numFmtId="0" fontId="7" fillId="0" borderId="0" xfId="0" applyFont="1" applyAlignment="1">
      <alignment horizontal="center"/>
    </xf>
    <xf numFmtId="0" fontId="5" fillId="0" borderId="0" xfId="0" applyFont="1"/>
    <xf numFmtId="0" fontId="8" fillId="0" borderId="0" xfId="0" applyFont="1"/>
    <xf numFmtId="0" fontId="5" fillId="0" borderId="0" xfId="0" applyFont="1" applyAlignment="1">
      <alignment horizontal="left"/>
    </xf>
    <xf numFmtId="0" fontId="4" fillId="0" borderId="0" xfId="0" applyFont="1" applyAlignment="1">
      <alignment horizontal="left"/>
    </xf>
    <xf numFmtId="164" fontId="3" fillId="0" borderId="0" xfId="1" applyNumberFormat="1" applyFont="1"/>
    <xf numFmtId="0" fontId="9" fillId="0" borderId="0" xfId="0" applyFont="1" applyAlignment="1">
      <alignment horizontal="center" vertical="center" wrapText="1"/>
    </xf>
    <xf numFmtId="0" fontId="6" fillId="0" borderId="0" xfId="0" applyFont="1"/>
    <xf numFmtId="0" fontId="6" fillId="0" borderId="0" xfId="0" applyFont="1" applyAlignment="1">
      <alignment horizontal="right"/>
    </xf>
    <xf numFmtId="0" fontId="0" fillId="0" borderId="1" xfId="0" applyBorder="1"/>
    <xf numFmtId="164" fontId="0" fillId="0" borderId="1" xfId="0" applyNumberFormat="1" applyBorder="1"/>
    <xf numFmtId="9" fontId="3" fillId="0" borderId="0" xfId="0" applyNumberFormat="1" applyFont="1"/>
    <xf numFmtId="0" fontId="3" fillId="0" borderId="1" xfId="0" applyFont="1" applyBorder="1"/>
    <xf numFmtId="0" fontId="3" fillId="0" borderId="1" xfId="0" applyFont="1" applyBorder="1" applyAlignment="1">
      <alignment horizontal="center"/>
    </xf>
    <xf numFmtId="165" fontId="3" fillId="0" borderId="1" xfId="1" applyNumberFormat="1" applyFont="1" applyBorder="1"/>
    <xf numFmtId="164" fontId="3" fillId="0" borderId="1" xfId="1" applyNumberFormat="1" applyFont="1" applyBorder="1"/>
    <xf numFmtId="166" fontId="3" fillId="0" borderId="0" xfId="0" applyNumberFormat="1" applyFont="1"/>
    <xf numFmtId="164" fontId="3" fillId="0" borderId="0" xfId="0" applyNumberFormat="1" applyFont="1"/>
    <xf numFmtId="10" fontId="3" fillId="0" borderId="0" xfId="0" applyNumberFormat="1" applyFont="1"/>
    <xf numFmtId="0" fontId="0" fillId="0" borderId="1" xfId="0" applyBorder="1" applyAlignment="1">
      <alignment horizontal="center"/>
    </xf>
    <xf numFmtId="0" fontId="3" fillId="0" borderId="1" xfId="0" applyFont="1" applyBorder="1" applyAlignment="1">
      <alignment horizontal="center"/>
    </xf>
    <xf numFmtId="0" fontId="2" fillId="0" borderId="0" xfId="0" applyFont="1" applyAlignment="1">
      <alignment horizontal="center" vertical="center"/>
    </xf>
    <xf numFmtId="9" fontId="2" fillId="0" borderId="0" xfId="1" applyFont="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2200"/>
              <a:t>The Racial Demographics</a:t>
            </a:r>
            <a:r>
              <a:rPr lang="en-US" sz="2200" baseline="0"/>
              <a:t> of Mass Public Shooters: </a:t>
            </a:r>
          </a:p>
          <a:p>
            <a:pPr>
              <a:defRPr/>
            </a:pPr>
            <a:r>
              <a:rPr lang="en-US" sz="2200" baseline="0"/>
              <a:t>1998 through August 2025</a:t>
            </a:r>
          </a:p>
        </c:rich>
      </c:tx>
      <c:overlay val="0"/>
    </c:title>
    <c:autoTitleDeleted val="0"/>
    <c:plotArea>
      <c:layout/>
      <c:pieChart>
        <c:varyColors val="1"/>
        <c:ser>
          <c:idx val="0"/>
          <c:order val="0"/>
          <c:dLbls>
            <c:dLbl>
              <c:idx val="5"/>
              <c:dLblPos val="inEnd"/>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E0A-C943-9240-812E1D925E44}"/>
                </c:ext>
              </c:extLst>
            </c:dLbl>
            <c:numFmt formatCode="0.0%" sourceLinked="0"/>
            <c:spPr>
              <a:noFill/>
              <a:ln>
                <a:noFill/>
              </a:ln>
              <a:effectLst/>
            </c:spPr>
            <c:txPr>
              <a:bodyPr wrap="square" lIns="38100" tIns="19050" rIns="38100" bIns="19050" anchor="ctr">
                <a:spAutoFit/>
              </a:bodyPr>
              <a:lstStyle/>
              <a:p>
                <a:pPr>
                  <a:defRPr sz="1800" b="1"/>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'Figures on Race Gender'!$M$2:$M$7</c:f>
              <c:strCache>
                <c:ptCount val="6"/>
                <c:pt idx="0">
                  <c:v>White (Excluding Middle Eastern) 55.0%</c:v>
                </c:pt>
                <c:pt idx="1">
                  <c:v>Black 17.4%</c:v>
                </c:pt>
                <c:pt idx="2">
                  <c:v>Asian 7.3%</c:v>
                </c:pt>
                <c:pt idx="3">
                  <c:v>Middle Eastern 6.4%</c:v>
                </c:pt>
                <c:pt idx="4">
                  <c:v>Hispanic 11.0%</c:v>
                </c:pt>
                <c:pt idx="5">
                  <c:v>American Indian 2.8%</c:v>
                </c:pt>
              </c:strCache>
            </c:strRef>
          </c:cat>
          <c:val>
            <c:numRef>
              <c:f>'Figures on Race Gender'!$L$2:$L$7</c:f>
              <c:numCache>
                <c:formatCode>General</c:formatCode>
                <c:ptCount val="6"/>
                <c:pt idx="0">
                  <c:v>60</c:v>
                </c:pt>
                <c:pt idx="1">
                  <c:v>19</c:v>
                </c:pt>
                <c:pt idx="2">
                  <c:v>8</c:v>
                </c:pt>
                <c:pt idx="3">
                  <c:v>7</c:v>
                </c:pt>
                <c:pt idx="4">
                  <c:v>12</c:v>
                </c:pt>
                <c:pt idx="5">
                  <c:v>3</c:v>
                </c:pt>
              </c:numCache>
            </c:numRef>
          </c:val>
          <c:extLst>
            <c:ext xmlns:c16="http://schemas.microsoft.com/office/drawing/2014/chart" uri="{C3380CC4-5D6E-409C-BE32-E72D297353CC}">
              <c16:uniqueId val="{00000000-0E0A-C943-9240-812E1D925E44}"/>
            </c:ext>
          </c:extLst>
        </c:ser>
        <c:dLbls>
          <c:showLegendKey val="0"/>
          <c:showVal val="0"/>
          <c:showCatName val="0"/>
          <c:showSerName val="0"/>
          <c:showPercent val="0"/>
          <c:showBubbleSize val="0"/>
          <c:showLeaderLines val="0"/>
        </c:dLbls>
        <c:firstSliceAng val="0"/>
      </c:pieChart>
    </c:plotArea>
    <c:legend>
      <c:legendPos val="r"/>
      <c:overlay val="0"/>
      <c:txPr>
        <a:bodyPr/>
        <a:lstStyle/>
        <a:p>
          <a:pPr>
            <a:defRPr sz="1400" b="1"/>
          </a:pPr>
          <a:endParaRPr lang="en-US"/>
        </a:p>
      </c:txPr>
    </c:legend>
    <c:plotVisOnly val="1"/>
    <c:dispBlanksAs val="gap"/>
    <c:showDLblsOverMax val="0"/>
  </c:chart>
  <c:printSettings>
    <c:headerFooter/>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2200"/>
              <a:t>Gender Demographics</a:t>
            </a:r>
            <a:r>
              <a:rPr lang="en-US" sz="2200" baseline="0"/>
              <a:t> of Mass Public Shooters</a:t>
            </a:r>
            <a:r>
              <a:rPr lang="en-US" sz="2200" b="1" i="0" u="none" strike="noStrike" baseline="0">
                <a:effectLst/>
              </a:rPr>
              <a:t>: </a:t>
            </a:r>
          </a:p>
          <a:p>
            <a:pPr>
              <a:defRPr/>
            </a:pPr>
            <a:r>
              <a:rPr lang="en-US" sz="2200" b="1" i="0" u="none" strike="noStrike" baseline="0">
                <a:effectLst/>
              </a:rPr>
              <a:t>1998 through </a:t>
            </a:r>
            <a:r>
              <a:rPr lang="en-US" sz="2200" b="1" i="0" u="none" strike="noStrike" kern="1200" baseline="0">
                <a:solidFill>
                  <a:sysClr val="windowText" lastClr="000000"/>
                </a:solidFill>
              </a:rPr>
              <a:t>August 2025</a:t>
            </a:r>
            <a:endParaRPr lang="en-US" sz="2200"/>
          </a:p>
        </c:rich>
      </c:tx>
      <c:overlay val="0"/>
    </c:title>
    <c:autoTitleDeleted val="0"/>
    <c:plotArea>
      <c:layout/>
      <c:pieChart>
        <c:varyColors val="1"/>
        <c:ser>
          <c:idx val="0"/>
          <c:order val="0"/>
          <c:cat>
            <c:strRef>
              <c:f>'Figures on Race Gender'!$R$2:$R$3</c:f>
              <c:strCache>
                <c:ptCount val="2"/>
                <c:pt idx="0">
                  <c:v>Male 96%</c:v>
                </c:pt>
                <c:pt idx="1">
                  <c:v>Female 4%</c:v>
                </c:pt>
              </c:strCache>
            </c:strRef>
          </c:cat>
          <c:val>
            <c:numRef>
              <c:f>'Figures on Race Gender'!$Q$2:$Q$3</c:f>
              <c:numCache>
                <c:formatCode>General</c:formatCode>
                <c:ptCount val="2"/>
                <c:pt idx="0">
                  <c:v>106</c:v>
                </c:pt>
                <c:pt idx="1">
                  <c:v>4</c:v>
                </c:pt>
              </c:numCache>
            </c:numRef>
          </c:val>
          <c:extLst>
            <c:ext xmlns:c16="http://schemas.microsoft.com/office/drawing/2014/chart" uri="{C3380CC4-5D6E-409C-BE32-E72D297353CC}">
              <c16:uniqueId val="{00000000-0B3D-4647-ABD8-71569DE94C01}"/>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sz="1800" b="1"/>
          </a:pPr>
          <a:endParaRPr lang="en-US"/>
        </a:p>
      </c:txPr>
    </c:legend>
    <c:plotVisOnly val="1"/>
    <c:dispBlanksAs val="gap"/>
    <c:showDLblsOverMax val="0"/>
  </c:chart>
  <c:printSettings>
    <c:headerFooter/>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2400" b="1" i="0" baseline="0">
                <a:effectLst/>
              </a:rPr>
              <a:t>Religious Affiliation of Mass Public Shooters</a:t>
            </a:r>
            <a:r>
              <a:rPr lang="en-US" sz="2400" b="1" i="0" u="none" strike="noStrike" baseline="0">
                <a:effectLst/>
              </a:rPr>
              <a:t>: </a:t>
            </a:r>
          </a:p>
          <a:p>
            <a:pPr>
              <a:defRPr/>
            </a:pPr>
            <a:r>
              <a:rPr lang="en-US" sz="2400" b="1" i="0" u="none" strike="noStrike" baseline="0">
                <a:effectLst/>
              </a:rPr>
              <a:t>1998 through </a:t>
            </a:r>
            <a:r>
              <a:rPr lang="en-US" sz="2400" b="1" i="0" u="none" strike="noStrike" kern="1200" baseline="0">
                <a:solidFill>
                  <a:sysClr val="windowText" lastClr="000000"/>
                </a:solidFill>
              </a:rPr>
              <a:t>August 2025</a:t>
            </a:r>
            <a:endParaRPr lang="en-US" sz="2400">
              <a:effectLst/>
            </a:endParaRPr>
          </a:p>
        </c:rich>
      </c:tx>
      <c:layout>
        <c:manualLayout>
          <c:xMode val="edge"/>
          <c:yMode val="edge"/>
          <c:x val="0.17212696850393699"/>
          <c:y val="5.0227690288713898E-2"/>
        </c:manualLayout>
      </c:layout>
      <c:overlay val="0"/>
    </c:title>
    <c:autoTitleDeleted val="0"/>
    <c:plotArea>
      <c:layout/>
      <c:pieChart>
        <c:varyColors val="1"/>
        <c:ser>
          <c:idx val="1"/>
          <c:order val="0"/>
          <c:dLbls>
            <c:dLbl>
              <c:idx val="8"/>
              <c:delete val="1"/>
              <c:extLst>
                <c:ext xmlns:c15="http://schemas.microsoft.com/office/drawing/2012/chart" uri="{CE6537A1-D6FC-4f65-9D91-7224C49458BB}"/>
                <c:ext xmlns:c16="http://schemas.microsoft.com/office/drawing/2014/chart" uri="{C3380CC4-5D6E-409C-BE32-E72D297353CC}">
                  <c16:uniqueId val="{00000001-B932-3A49-B839-E48EC0FF2555}"/>
                </c:ext>
              </c:extLst>
            </c:dLbl>
            <c:dLbl>
              <c:idx val="9"/>
              <c:delete val="1"/>
              <c:extLst>
                <c:ext xmlns:c15="http://schemas.microsoft.com/office/drawing/2012/chart" uri="{CE6537A1-D6FC-4f65-9D91-7224C49458BB}"/>
                <c:ext xmlns:c16="http://schemas.microsoft.com/office/drawing/2014/chart" uri="{C3380CC4-5D6E-409C-BE32-E72D297353CC}">
                  <c16:uniqueId val="{00000002-B932-3A49-B839-E48EC0FF2555}"/>
                </c:ext>
              </c:extLst>
            </c:dLbl>
            <c:dLbl>
              <c:idx val="10"/>
              <c:delete val="1"/>
              <c:extLst>
                <c:ext xmlns:c15="http://schemas.microsoft.com/office/drawing/2012/chart" uri="{CE6537A1-D6FC-4f65-9D91-7224C49458BB}"/>
                <c:ext xmlns:c16="http://schemas.microsoft.com/office/drawing/2014/chart" uri="{C3380CC4-5D6E-409C-BE32-E72D297353CC}">
                  <c16:uniqueId val="{00000003-B932-3A49-B839-E48EC0FF2555}"/>
                </c:ext>
              </c:extLst>
            </c:dLbl>
            <c:dLbl>
              <c:idx val="11"/>
              <c:delete val="1"/>
              <c:extLst>
                <c:ext xmlns:c15="http://schemas.microsoft.com/office/drawing/2012/chart" uri="{CE6537A1-D6FC-4f65-9D91-7224C49458BB}"/>
                <c:ext xmlns:c16="http://schemas.microsoft.com/office/drawing/2014/chart" uri="{C3380CC4-5D6E-409C-BE32-E72D297353CC}">
                  <c16:uniqueId val="{00000004-B932-3A49-B839-E48EC0FF2555}"/>
                </c:ext>
              </c:extLst>
            </c:dLbl>
            <c:dLbl>
              <c:idx val="12"/>
              <c:delete val="1"/>
              <c:extLst>
                <c:ext xmlns:c15="http://schemas.microsoft.com/office/drawing/2012/chart" uri="{CE6537A1-D6FC-4f65-9D91-7224C49458BB}"/>
                <c:ext xmlns:c16="http://schemas.microsoft.com/office/drawing/2014/chart" uri="{C3380CC4-5D6E-409C-BE32-E72D297353CC}">
                  <c16:uniqueId val="{00000005-B932-3A49-B839-E48EC0FF2555}"/>
                </c:ext>
              </c:extLst>
            </c:dLbl>
            <c:dLbl>
              <c:idx val="13"/>
              <c:delete val="1"/>
              <c:extLst>
                <c:ext xmlns:c15="http://schemas.microsoft.com/office/drawing/2012/chart" uri="{CE6537A1-D6FC-4f65-9D91-7224C49458BB}"/>
                <c:ext xmlns:c16="http://schemas.microsoft.com/office/drawing/2014/chart" uri="{C3380CC4-5D6E-409C-BE32-E72D297353CC}">
                  <c16:uniqueId val="{00000006-B932-3A49-B839-E48EC0FF2555}"/>
                </c:ext>
              </c:extLst>
            </c:dLbl>
            <c:dLbl>
              <c:idx val="14"/>
              <c:delete val="1"/>
              <c:extLst>
                <c:ext xmlns:c15="http://schemas.microsoft.com/office/drawing/2012/chart" uri="{CE6537A1-D6FC-4f65-9D91-7224C49458BB}"/>
                <c:ext xmlns:c16="http://schemas.microsoft.com/office/drawing/2014/chart" uri="{C3380CC4-5D6E-409C-BE32-E72D297353CC}">
                  <c16:uniqueId val="{00000007-B932-3A49-B839-E48EC0FF2555}"/>
                </c:ext>
              </c:extLst>
            </c:dLbl>
            <c:dLbl>
              <c:idx val="15"/>
              <c:delete val="1"/>
              <c:extLst>
                <c:ext xmlns:c15="http://schemas.microsoft.com/office/drawing/2012/chart" uri="{CE6537A1-D6FC-4f65-9D91-7224C49458BB}"/>
                <c:ext xmlns:c16="http://schemas.microsoft.com/office/drawing/2014/chart" uri="{C3380CC4-5D6E-409C-BE32-E72D297353CC}">
                  <c16:uniqueId val="{00000008-B932-3A49-B839-E48EC0FF2555}"/>
                </c:ext>
              </c:extLst>
            </c:dLbl>
            <c:dLbl>
              <c:idx val="16"/>
              <c:delete val="1"/>
              <c:extLst>
                <c:ext xmlns:c15="http://schemas.microsoft.com/office/drawing/2012/chart" uri="{CE6537A1-D6FC-4f65-9D91-7224C49458BB}"/>
                <c:ext xmlns:c16="http://schemas.microsoft.com/office/drawing/2014/chart" uri="{C3380CC4-5D6E-409C-BE32-E72D297353CC}">
                  <c16:uniqueId val="{0000000A-B932-3A49-B839-E48EC0FF2555}"/>
                </c:ext>
              </c:extLst>
            </c:dLbl>
            <c:spPr>
              <a:noFill/>
              <a:ln>
                <a:noFill/>
              </a:ln>
              <a:effectLst/>
            </c:spPr>
            <c:txPr>
              <a:bodyPr wrap="square" lIns="38100" tIns="19050" rIns="38100" bIns="19050" anchor="ctr">
                <a:spAutoFit/>
              </a:bodyPr>
              <a:lstStyle/>
              <a:p>
                <a:pPr>
                  <a:defRPr sz="1500" b="1"/>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'Figures on Religious Political'!$Q$2:$Q$18</c:f>
              <c:strCache>
                <c:ptCount val="17"/>
                <c:pt idx="0">
                  <c:v>No mention of Religion 66%</c:v>
                </c:pt>
                <c:pt idx="1">
                  <c:v>Christian 8%</c:v>
                </c:pt>
                <c:pt idx="2">
                  <c:v>Muslim 7%</c:v>
                </c:pt>
                <c:pt idx="3">
                  <c:v>Atheist 3%</c:v>
                </c:pt>
                <c:pt idx="4">
                  <c:v>Anti-Christian 3%</c:v>
                </c:pt>
                <c:pt idx="5">
                  <c:v>Catholic 2%</c:v>
                </c:pt>
                <c:pt idx="6">
                  <c:v>Christian, but not going to church 2%</c:v>
                </c:pt>
                <c:pt idx="7">
                  <c:v>No religious affiliation 2%</c:v>
                </c:pt>
                <c:pt idx="8">
                  <c:v>Anti-Jewish 1%</c:v>
                </c:pt>
                <c:pt idx="9">
                  <c:v>Buddhist 1%</c:v>
                </c:pt>
                <c:pt idx="10">
                  <c:v>Jehovah's Witnesses 1%</c:v>
                </c:pt>
                <c:pt idx="11">
                  <c:v>Jewish/Lutheran 1%</c:v>
                </c:pt>
                <c:pt idx="12">
                  <c:v>Lutheran 1%</c:v>
                </c:pt>
                <c:pt idx="13">
                  <c:v>Not Christian 1%</c:v>
                </c:pt>
                <c:pt idx="14">
                  <c:v>Santeria 1%</c:v>
                </c:pt>
                <c:pt idx="15">
                  <c:v>Shamanism 1%</c:v>
                </c:pt>
                <c:pt idx="16">
                  <c:v>Southern Baptist who saw the spas as a temptation 1%</c:v>
                </c:pt>
              </c:strCache>
            </c:strRef>
          </c:cat>
          <c:val>
            <c:numRef>
              <c:f>'Figures on Religious Political'!$P$2:$P$18</c:f>
              <c:numCache>
                <c:formatCode>General</c:formatCode>
                <c:ptCount val="17"/>
                <c:pt idx="0">
                  <c:v>73</c:v>
                </c:pt>
                <c:pt idx="1">
                  <c:v>9</c:v>
                </c:pt>
                <c:pt idx="2">
                  <c:v>8</c:v>
                </c:pt>
                <c:pt idx="3">
                  <c:v>3</c:v>
                </c:pt>
                <c:pt idx="4">
                  <c:v>3</c:v>
                </c:pt>
                <c:pt idx="5">
                  <c:v>2</c:v>
                </c:pt>
                <c:pt idx="6">
                  <c:v>2</c:v>
                </c:pt>
                <c:pt idx="7">
                  <c:v>2</c:v>
                </c:pt>
                <c:pt idx="8">
                  <c:v>1</c:v>
                </c:pt>
                <c:pt idx="9">
                  <c:v>1</c:v>
                </c:pt>
                <c:pt idx="10">
                  <c:v>1</c:v>
                </c:pt>
                <c:pt idx="11">
                  <c:v>1</c:v>
                </c:pt>
                <c:pt idx="12">
                  <c:v>1</c:v>
                </c:pt>
                <c:pt idx="13">
                  <c:v>1</c:v>
                </c:pt>
                <c:pt idx="14">
                  <c:v>1</c:v>
                </c:pt>
                <c:pt idx="15">
                  <c:v>1</c:v>
                </c:pt>
                <c:pt idx="16">
                  <c:v>1</c:v>
                </c:pt>
              </c:numCache>
            </c:numRef>
          </c:val>
          <c:extLst>
            <c:ext xmlns:c16="http://schemas.microsoft.com/office/drawing/2014/chart" uri="{C3380CC4-5D6E-409C-BE32-E72D297353CC}">
              <c16:uniqueId val="{00000009-B932-3A49-B839-E48EC0FF2555}"/>
            </c:ext>
          </c:extLst>
        </c:ser>
        <c:dLbls>
          <c:showLegendKey val="0"/>
          <c:showVal val="0"/>
          <c:showCatName val="0"/>
          <c:showSerName val="0"/>
          <c:showPercent val="0"/>
          <c:showBubbleSize val="0"/>
          <c:showLeaderLines val="0"/>
        </c:dLbls>
        <c:firstSliceAng val="0"/>
      </c:pieChart>
    </c:plotArea>
    <c:legend>
      <c:legendPos val="r"/>
      <c:layout>
        <c:manualLayout>
          <c:xMode val="edge"/>
          <c:yMode val="edge"/>
          <c:x val="0.65016273864739516"/>
          <c:y val="0.13879142060367455"/>
          <c:w val="0.31789477941969585"/>
          <c:h val="0.86120857939632545"/>
        </c:manualLayout>
      </c:layout>
      <c:overlay val="0"/>
      <c:txPr>
        <a:bodyPr/>
        <a:lstStyle/>
        <a:p>
          <a:pPr>
            <a:defRPr sz="1400" b="1"/>
          </a:pPr>
          <a:endParaRPr lang="en-US"/>
        </a:p>
      </c:txPr>
    </c:legend>
    <c:plotVisOnly val="1"/>
    <c:dispBlanksAs val="gap"/>
    <c:showDLblsOverMax val="0"/>
  </c:chart>
  <c:printSettings>
    <c:headerFooter/>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2400"/>
              <a:t>Political Affiliation of Mass Public Shooters</a:t>
            </a:r>
            <a:r>
              <a:rPr lang="en-US" sz="2400" b="1" i="0" u="none" strike="noStrike" baseline="0">
                <a:effectLst/>
              </a:rPr>
              <a:t>: </a:t>
            </a:r>
          </a:p>
          <a:p>
            <a:pPr>
              <a:defRPr/>
            </a:pPr>
            <a:r>
              <a:rPr lang="en-US" sz="2400" b="1" i="0" u="none" strike="noStrike" baseline="0">
                <a:effectLst/>
              </a:rPr>
              <a:t>1998 through </a:t>
            </a:r>
            <a:r>
              <a:rPr lang="en-US" sz="2400" b="1" i="0" u="none" strike="noStrike" kern="1200" baseline="0">
                <a:solidFill>
                  <a:sysClr val="windowText" lastClr="000000"/>
                </a:solidFill>
              </a:rPr>
              <a:t>August 2025</a:t>
            </a:r>
            <a:endParaRPr lang="en-US" sz="2400"/>
          </a:p>
        </c:rich>
      </c:tx>
      <c:layout>
        <c:manualLayout>
          <c:xMode val="edge"/>
          <c:yMode val="edge"/>
          <c:x val="0.18880807086614174"/>
          <c:y val="4.9909011373578303E-2"/>
        </c:manualLayout>
      </c:layout>
      <c:overlay val="0"/>
    </c:title>
    <c:autoTitleDeleted val="0"/>
    <c:plotArea>
      <c:layout/>
      <c:pieChart>
        <c:varyColors val="1"/>
        <c:ser>
          <c:idx val="0"/>
          <c:order val="0"/>
          <c:dLbls>
            <c:dLbl>
              <c:idx val="7"/>
              <c:delete val="1"/>
              <c:extLst>
                <c:ext xmlns:c15="http://schemas.microsoft.com/office/drawing/2012/chart" uri="{CE6537A1-D6FC-4f65-9D91-7224C49458BB}"/>
                <c:ext xmlns:c16="http://schemas.microsoft.com/office/drawing/2014/chart" uri="{C3380CC4-5D6E-409C-BE32-E72D297353CC}">
                  <c16:uniqueId val="{00000002-AA83-7942-80A6-9C5EE185522E}"/>
                </c:ext>
              </c:extLst>
            </c:dLbl>
            <c:dLbl>
              <c:idx val="8"/>
              <c:delete val="1"/>
              <c:extLst>
                <c:ext xmlns:c15="http://schemas.microsoft.com/office/drawing/2012/chart" uri="{CE6537A1-D6FC-4f65-9D91-7224C49458BB}"/>
                <c:ext xmlns:c16="http://schemas.microsoft.com/office/drawing/2014/chart" uri="{C3380CC4-5D6E-409C-BE32-E72D297353CC}">
                  <c16:uniqueId val="{00000003-AA83-7942-80A6-9C5EE185522E}"/>
                </c:ext>
              </c:extLst>
            </c:dLbl>
            <c:dLbl>
              <c:idx val="9"/>
              <c:delete val="1"/>
              <c:extLst>
                <c:ext xmlns:c15="http://schemas.microsoft.com/office/drawing/2012/chart" uri="{CE6537A1-D6FC-4f65-9D91-7224C49458BB}"/>
                <c:ext xmlns:c16="http://schemas.microsoft.com/office/drawing/2014/chart" uri="{C3380CC4-5D6E-409C-BE32-E72D297353CC}">
                  <c16:uniqueId val="{00000004-AA83-7942-80A6-9C5EE185522E}"/>
                </c:ext>
              </c:extLst>
            </c:dLbl>
            <c:dLbl>
              <c:idx val="10"/>
              <c:delete val="1"/>
              <c:extLst>
                <c:ext xmlns:c15="http://schemas.microsoft.com/office/drawing/2012/chart" uri="{CE6537A1-D6FC-4f65-9D91-7224C49458BB}"/>
                <c:ext xmlns:c16="http://schemas.microsoft.com/office/drawing/2014/chart" uri="{C3380CC4-5D6E-409C-BE32-E72D297353CC}">
                  <c16:uniqueId val="{00000005-AA83-7942-80A6-9C5EE185522E}"/>
                </c:ext>
              </c:extLst>
            </c:dLbl>
            <c:dLbl>
              <c:idx val="11"/>
              <c:delete val="1"/>
              <c:extLst>
                <c:ext xmlns:c15="http://schemas.microsoft.com/office/drawing/2012/chart" uri="{CE6537A1-D6FC-4f65-9D91-7224C49458BB}"/>
                <c:ext xmlns:c16="http://schemas.microsoft.com/office/drawing/2014/chart" uri="{C3380CC4-5D6E-409C-BE32-E72D297353CC}">
                  <c16:uniqueId val="{00000006-AA83-7942-80A6-9C5EE185522E}"/>
                </c:ext>
              </c:extLst>
            </c:dLbl>
            <c:dLbl>
              <c:idx val="12"/>
              <c:delete val="1"/>
              <c:extLst>
                <c:ext xmlns:c15="http://schemas.microsoft.com/office/drawing/2012/chart" uri="{CE6537A1-D6FC-4f65-9D91-7224C49458BB}"/>
                <c:ext xmlns:c16="http://schemas.microsoft.com/office/drawing/2014/chart" uri="{C3380CC4-5D6E-409C-BE32-E72D297353CC}">
                  <c16:uniqueId val="{00000007-AA83-7942-80A6-9C5EE185522E}"/>
                </c:ext>
              </c:extLst>
            </c:dLbl>
            <c:dLbl>
              <c:idx val="13"/>
              <c:delete val="1"/>
              <c:extLst>
                <c:ext xmlns:c15="http://schemas.microsoft.com/office/drawing/2012/chart" uri="{CE6537A1-D6FC-4f65-9D91-7224C49458BB}"/>
                <c:ext xmlns:c16="http://schemas.microsoft.com/office/drawing/2014/chart" uri="{C3380CC4-5D6E-409C-BE32-E72D297353CC}">
                  <c16:uniqueId val="{00000008-AA83-7942-80A6-9C5EE185522E}"/>
                </c:ext>
              </c:extLst>
            </c:dLbl>
            <c:dLbl>
              <c:idx val="14"/>
              <c:delete val="1"/>
              <c:extLst>
                <c:ext xmlns:c15="http://schemas.microsoft.com/office/drawing/2012/chart" uri="{CE6537A1-D6FC-4f65-9D91-7224C49458BB}"/>
                <c:ext xmlns:c16="http://schemas.microsoft.com/office/drawing/2014/chart" uri="{C3380CC4-5D6E-409C-BE32-E72D297353CC}">
                  <c16:uniqueId val="{00000009-AA83-7942-80A6-9C5EE185522E}"/>
                </c:ext>
              </c:extLst>
            </c:dLbl>
            <c:dLbl>
              <c:idx val="15"/>
              <c:delete val="1"/>
              <c:extLst>
                <c:ext xmlns:c15="http://schemas.microsoft.com/office/drawing/2012/chart" uri="{CE6537A1-D6FC-4f65-9D91-7224C49458BB}"/>
                <c:ext xmlns:c16="http://schemas.microsoft.com/office/drawing/2014/chart" uri="{C3380CC4-5D6E-409C-BE32-E72D297353CC}">
                  <c16:uniqueId val="{00000013-AA83-7942-80A6-9C5EE185522E}"/>
                </c:ext>
              </c:extLst>
            </c:dLbl>
            <c:dLbl>
              <c:idx val="16"/>
              <c:delete val="1"/>
              <c:extLst>
                <c:ext xmlns:c15="http://schemas.microsoft.com/office/drawing/2012/chart" uri="{CE6537A1-D6FC-4f65-9D91-7224C49458BB}"/>
                <c:ext xmlns:c16="http://schemas.microsoft.com/office/drawing/2014/chart" uri="{C3380CC4-5D6E-409C-BE32-E72D297353CC}">
                  <c16:uniqueId val="{00000012-AA83-7942-80A6-9C5EE185522E}"/>
                </c:ext>
              </c:extLst>
            </c:dLbl>
            <c:dLbl>
              <c:idx val="17"/>
              <c:delete val="1"/>
              <c:extLst>
                <c:ext xmlns:c15="http://schemas.microsoft.com/office/drawing/2012/chart" uri="{CE6537A1-D6FC-4f65-9D91-7224C49458BB}"/>
                <c:ext xmlns:c16="http://schemas.microsoft.com/office/drawing/2014/chart" uri="{C3380CC4-5D6E-409C-BE32-E72D297353CC}">
                  <c16:uniqueId val="{00000011-AA83-7942-80A6-9C5EE185522E}"/>
                </c:ext>
              </c:extLst>
            </c:dLbl>
            <c:dLbl>
              <c:idx val="18"/>
              <c:delete val="1"/>
              <c:extLst>
                <c:ext xmlns:c15="http://schemas.microsoft.com/office/drawing/2012/chart" uri="{CE6537A1-D6FC-4f65-9D91-7224C49458BB}"/>
                <c:ext xmlns:c16="http://schemas.microsoft.com/office/drawing/2014/chart" uri="{C3380CC4-5D6E-409C-BE32-E72D297353CC}">
                  <c16:uniqueId val="{00000010-AA83-7942-80A6-9C5EE185522E}"/>
                </c:ext>
              </c:extLst>
            </c:dLbl>
            <c:dLbl>
              <c:idx val="19"/>
              <c:delete val="1"/>
              <c:extLst>
                <c:ext xmlns:c15="http://schemas.microsoft.com/office/drawing/2012/chart" uri="{CE6537A1-D6FC-4f65-9D91-7224C49458BB}"/>
                <c:ext xmlns:c16="http://schemas.microsoft.com/office/drawing/2014/chart" uri="{C3380CC4-5D6E-409C-BE32-E72D297353CC}">
                  <c16:uniqueId val="{0000000B-AA83-7942-80A6-9C5EE185522E}"/>
                </c:ext>
              </c:extLst>
            </c:dLbl>
            <c:dLbl>
              <c:idx val="20"/>
              <c:delete val="1"/>
              <c:extLst>
                <c:ext xmlns:c15="http://schemas.microsoft.com/office/drawing/2012/chart" uri="{CE6537A1-D6FC-4f65-9D91-7224C49458BB}"/>
                <c:ext xmlns:c16="http://schemas.microsoft.com/office/drawing/2014/chart" uri="{C3380CC4-5D6E-409C-BE32-E72D297353CC}">
                  <c16:uniqueId val="{0000000F-AA83-7942-80A6-9C5EE185522E}"/>
                </c:ext>
              </c:extLst>
            </c:dLbl>
            <c:dLbl>
              <c:idx val="21"/>
              <c:delete val="1"/>
              <c:extLst>
                <c:ext xmlns:c15="http://schemas.microsoft.com/office/drawing/2012/chart" uri="{CE6537A1-D6FC-4f65-9D91-7224C49458BB}"/>
                <c:ext xmlns:c16="http://schemas.microsoft.com/office/drawing/2014/chart" uri="{C3380CC4-5D6E-409C-BE32-E72D297353CC}">
                  <c16:uniqueId val="{0000000E-AA83-7942-80A6-9C5EE185522E}"/>
                </c:ext>
              </c:extLst>
            </c:dLbl>
            <c:dLbl>
              <c:idx val="22"/>
              <c:delete val="1"/>
              <c:extLst>
                <c:ext xmlns:c15="http://schemas.microsoft.com/office/drawing/2012/chart" uri="{CE6537A1-D6FC-4f65-9D91-7224C49458BB}"/>
                <c:ext xmlns:c16="http://schemas.microsoft.com/office/drawing/2014/chart" uri="{C3380CC4-5D6E-409C-BE32-E72D297353CC}">
                  <c16:uniqueId val="{0000000C-AA83-7942-80A6-9C5EE185522E}"/>
                </c:ext>
              </c:extLst>
            </c:dLbl>
            <c:dLbl>
              <c:idx val="23"/>
              <c:delete val="1"/>
              <c:extLst>
                <c:ext xmlns:c15="http://schemas.microsoft.com/office/drawing/2012/chart" uri="{CE6537A1-D6FC-4f65-9D91-7224C49458BB}"/>
                <c:ext xmlns:c16="http://schemas.microsoft.com/office/drawing/2014/chart" uri="{C3380CC4-5D6E-409C-BE32-E72D297353CC}">
                  <c16:uniqueId val="{0000000D-AA83-7942-80A6-9C5EE185522E}"/>
                </c:ext>
              </c:extLst>
            </c:dLbl>
            <c:spPr>
              <a:noFill/>
              <a:ln>
                <a:noFill/>
              </a:ln>
              <a:effectLst/>
            </c:spPr>
            <c:txPr>
              <a:bodyPr wrap="square" lIns="38100" tIns="19050" rIns="38100" bIns="19050" anchor="ctr">
                <a:spAutoFit/>
              </a:bodyPr>
              <a:lstStyle/>
              <a:p>
                <a:pPr>
                  <a:defRPr sz="1500" b="1"/>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'Figures on Religious Political'!$U$2:$U$25</c:f>
              <c:strCache>
                <c:ptCount val="24"/>
                <c:pt idx="0">
                  <c:v>No mention of political affiliation 68%</c:v>
                </c:pt>
                <c:pt idx="1">
                  <c:v>Islamic Extremism 6%</c:v>
                </c:pt>
                <c:pt idx="2">
                  <c:v>Liberal or Democrat 3%</c:v>
                </c:pt>
                <c:pt idx="3">
                  <c:v>Conservative or Republican 2%</c:v>
                </c:pt>
                <c:pt idx="4">
                  <c:v>Leftist, BLM 2%</c:v>
                </c:pt>
                <c:pt idx="5">
                  <c:v>Legal resident alien of the United States 2%</c:v>
                </c:pt>
                <c:pt idx="6">
                  <c:v>Right-Wing 2%</c:v>
                </c:pt>
                <c:pt idx="7">
                  <c:v>Anti-government 1%</c:v>
                </c:pt>
                <c:pt idx="8">
                  <c:v>Anti-Trump  1%</c:v>
                </c:pt>
                <c:pt idx="9">
                  <c:v>Authorities believe the letters stand for "right wing death squad" 1%</c:v>
                </c:pt>
                <c:pt idx="10">
                  <c:v>Black militant groups 1%</c:v>
                </c:pt>
                <c:pt idx="11">
                  <c:v>Did not appear to have been motivated by a bias or desire to advance an ideology 1%</c:v>
                </c:pt>
                <c:pt idx="12">
                  <c:v>Did not vote for Trump 1%</c:v>
                </c:pt>
                <c:pt idx="13">
                  <c:v>Hates Politics 1%</c:v>
                </c:pt>
                <c:pt idx="14">
                  <c:v>identified himself as a “socialist” 1%</c:v>
                </c:pt>
                <c:pt idx="15">
                  <c:v>Lefitst, environmentalist 1%</c:v>
                </c:pt>
                <c:pt idx="16">
                  <c:v>Left-Wing 1%</c:v>
                </c:pt>
                <c:pt idx="17">
                  <c:v>Leftist, transgender 1%</c:v>
                </c:pt>
                <c:pt idx="18">
                  <c:v>No political associations 1%</c:v>
                </c:pt>
                <c:pt idx="19">
                  <c:v>No specific political affiliation 1%</c:v>
                </c:pt>
                <c:pt idx="20">
                  <c:v>Not very political 1%</c:v>
                </c:pt>
                <c:pt idx="21">
                  <c:v>Possible Right wing 1%</c:v>
                </c:pt>
                <c:pt idx="22">
                  <c:v>Registered as a Republican in prison 1%</c:v>
                </c:pt>
                <c:pt idx="23">
                  <c:v>Unaffiliated voter 1%</c:v>
                </c:pt>
              </c:strCache>
            </c:strRef>
          </c:cat>
          <c:val>
            <c:numRef>
              <c:f>'Figures on Religious Political'!$T$2:$T$25</c:f>
              <c:numCache>
                <c:formatCode>General</c:formatCode>
                <c:ptCount val="24"/>
                <c:pt idx="0">
                  <c:v>76</c:v>
                </c:pt>
                <c:pt idx="1">
                  <c:v>7</c:v>
                </c:pt>
                <c:pt idx="2">
                  <c:v>3</c:v>
                </c:pt>
                <c:pt idx="3">
                  <c:v>2</c:v>
                </c:pt>
                <c:pt idx="4">
                  <c:v>2</c:v>
                </c:pt>
                <c:pt idx="5">
                  <c:v>2</c:v>
                </c:pt>
                <c:pt idx="6">
                  <c:v>2</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A-AA83-7942-80A6-9C5EE185522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3180632461264918"/>
          <c:y val="0.18136564960629922"/>
          <c:w val="0.344057123556606"/>
          <c:h val="0.8186343503937008"/>
        </c:manualLayout>
      </c:layout>
      <c:overlay val="0"/>
      <c:txPr>
        <a:bodyPr/>
        <a:lstStyle/>
        <a:p>
          <a:pPr>
            <a:defRPr sz="1400" b="1"/>
          </a:pPr>
          <a:endParaRPr lang="en-US"/>
        </a:p>
      </c:txPr>
    </c:legend>
    <c:plotVisOnly val="1"/>
    <c:dispBlanksAs val="gap"/>
    <c:showDLblsOverMax val="0"/>
  </c:chart>
  <c:printSettings>
    <c:headerFooter/>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10</xdr:col>
      <xdr:colOff>0</xdr:colOff>
      <xdr:row>11</xdr:row>
      <xdr:rowOff>0</xdr:rowOff>
    </xdr:from>
    <xdr:to>
      <xdr:col>18</xdr:col>
      <xdr:colOff>0</xdr:colOff>
      <xdr:row>44</xdr:row>
      <xdr:rowOff>101600</xdr:rowOff>
    </xdr:to>
    <xdr:graphicFrame macro="">
      <xdr:nvGraphicFramePr>
        <xdr:cNvPr id="2" name="Chart 1">
          <a:extLst>
            <a:ext uri="{FF2B5EF4-FFF2-40B4-BE49-F238E27FC236}">
              <a16:creationId xmlns:a16="http://schemas.microsoft.com/office/drawing/2014/main" id="{B059C54B-9C3A-0240-88CE-7020FDDE88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11</xdr:row>
      <xdr:rowOff>0</xdr:rowOff>
    </xdr:from>
    <xdr:to>
      <xdr:col>23</xdr:col>
      <xdr:colOff>127000</xdr:colOff>
      <xdr:row>44</xdr:row>
      <xdr:rowOff>114300</xdr:rowOff>
    </xdr:to>
    <xdr:graphicFrame macro="">
      <xdr:nvGraphicFramePr>
        <xdr:cNvPr id="3" name="Chart 2">
          <a:extLst>
            <a:ext uri="{FF2B5EF4-FFF2-40B4-BE49-F238E27FC236}">
              <a16:creationId xmlns:a16="http://schemas.microsoft.com/office/drawing/2014/main" id="{FCFA3223-6A15-B948-AED5-31273D10B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0.61815</cdr:x>
      <cdr:y>0.79851</cdr:y>
    </cdr:from>
    <cdr:to>
      <cdr:x>0.97809</cdr:x>
      <cdr:y>0.99067</cdr:y>
    </cdr:to>
    <cdr:pic>
      <cdr:nvPicPr>
        <cdr:cNvPr id="3" name="Picture 2">
          <a:extLst xmlns:a="http://schemas.openxmlformats.org/drawingml/2006/main">
            <a:ext uri="{FF2B5EF4-FFF2-40B4-BE49-F238E27FC236}">
              <a16:creationId xmlns:a16="http://schemas.microsoft.com/office/drawing/2014/main" id="{547FA0F0-071A-B005-FE41-9279FAA38AB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584700" y="5435600"/>
          <a:ext cx="2669592" cy="1308100"/>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0.6943</cdr:x>
      <cdr:y>0.8324</cdr:y>
    </cdr:from>
    <cdr:to>
      <cdr:x>0.99482</cdr:x>
      <cdr:y>0.99117</cdr:y>
    </cdr:to>
    <cdr:pic>
      <cdr:nvPicPr>
        <cdr:cNvPr id="4" name="Picture 3">
          <a:extLst xmlns:a="http://schemas.openxmlformats.org/drawingml/2006/main">
            <a:ext uri="{FF2B5EF4-FFF2-40B4-BE49-F238E27FC236}">
              <a16:creationId xmlns:a16="http://schemas.microsoft.com/office/drawing/2014/main" id="{08BCC85B-FD8E-3E43-C402-1A98C203FBB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105400" y="5676900"/>
          <a:ext cx="2209800" cy="1082802"/>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14</xdr:col>
      <xdr:colOff>0</xdr:colOff>
      <xdr:row>26</xdr:row>
      <xdr:rowOff>0</xdr:rowOff>
    </xdr:from>
    <xdr:to>
      <xdr:col>20</xdr:col>
      <xdr:colOff>901700</xdr:colOff>
      <xdr:row>77</xdr:row>
      <xdr:rowOff>76200</xdr:rowOff>
    </xdr:to>
    <xdr:graphicFrame macro="">
      <xdr:nvGraphicFramePr>
        <xdr:cNvPr id="2" name="Chart 1">
          <a:extLst>
            <a:ext uri="{FF2B5EF4-FFF2-40B4-BE49-F238E27FC236}">
              <a16:creationId xmlns:a16="http://schemas.microsoft.com/office/drawing/2014/main" id="{76852956-3701-DB43-BC3F-E8CEEB102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26</xdr:row>
      <xdr:rowOff>0</xdr:rowOff>
    </xdr:from>
    <xdr:to>
      <xdr:col>29</xdr:col>
      <xdr:colOff>1816100</xdr:colOff>
      <xdr:row>77</xdr:row>
      <xdr:rowOff>76200</xdr:rowOff>
    </xdr:to>
    <xdr:graphicFrame macro="">
      <xdr:nvGraphicFramePr>
        <xdr:cNvPr id="6" name="Chart 5">
          <a:extLst>
            <a:ext uri="{FF2B5EF4-FFF2-40B4-BE49-F238E27FC236}">
              <a16:creationId xmlns:a16="http://schemas.microsoft.com/office/drawing/2014/main" id="{7D737E6C-181A-6D4E-8353-C77D764A2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0.31615</cdr:x>
      <cdr:y>0.83433</cdr:y>
    </cdr:from>
    <cdr:to>
      <cdr:x>0.63608</cdr:x>
      <cdr:y>0.9875</cdr:y>
    </cdr:to>
    <cdr:pic>
      <cdr:nvPicPr>
        <cdr:cNvPr id="4" name="Picture 3">
          <a:extLst xmlns:a="http://schemas.openxmlformats.org/drawingml/2006/main">
            <a:ext uri="{FF2B5EF4-FFF2-40B4-BE49-F238E27FC236}">
              <a16:creationId xmlns:a16="http://schemas.microsoft.com/office/drawing/2014/main" id="{529B9A7B-1900-C50D-74D7-25EBB66A11C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890889" y="7629120"/>
          <a:ext cx="2925405" cy="1400580"/>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0.31389</cdr:x>
      <cdr:y>0.82917</cdr:y>
    </cdr:from>
    <cdr:to>
      <cdr:x>0.63418</cdr:x>
      <cdr:y>0.98611</cdr:y>
    </cdr:to>
    <cdr:pic>
      <cdr:nvPicPr>
        <cdr:cNvPr id="4" name="Picture 3">
          <a:extLst xmlns:a="http://schemas.openxmlformats.org/drawingml/2006/main">
            <a:ext uri="{FF2B5EF4-FFF2-40B4-BE49-F238E27FC236}">
              <a16:creationId xmlns:a16="http://schemas.microsoft.com/office/drawing/2014/main" id="{54665021-4986-460A-1D95-513ADBB7EB0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870199" y="7581900"/>
          <a:ext cx="2928773" cy="1435099"/>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275A9-22D8-7849-9F2A-2CC5262A3A33}">
  <dimension ref="A1:Y112"/>
  <sheetViews>
    <sheetView tabSelected="1" workbookViewId="0"/>
  </sheetViews>
  <sheetFormatPr baseColWidth="10" defaultRowHeight="16" x14ac:dyDescent="0.2"/>
  <cols>
    <col min="1" max="1" width="5.83203125" style="17" customWidth="1"/>
    <col min="2" max="2" width="7.6640625" style="17" customWidth="1"/>
    <col min="3" max="3" width="5.83203125" style="17" customWidth="1"/>
    <col min="4" max="5" width="10.83203125" style="17"/>
    <col min="6" max="6" width="20.6640625" style="17" customWidth="1"/>
    <col min="7" max="7" width="10.83203125" style="17"/>
    <col min="8" max="8" width="22.1640625" style="17" bestFit="1" customWidth="1"/>
    <col min="9" max="9" width="10.83203125" style="17"/>
    <col min="12" max="12" width="11" bestFit="1" customWidth="1"/>
    <col min="13" max="13" width="33.1640625" style="3" bestFit="1" customWidth="1"/>
    <col min="14" max="14" width="6.1640625" bestFit="1" customWidth="1"/>
    <col min="15" max="15" width="4" customWidth="1"/>
    <col min="17" max="17" width="11" bestFit="1" customWidth="1"/>
    <col min="18" max="18" width="10.33203125" style="3" bestFit="1" customWidth="1"/>
    <col min="19" max="19" width="5.6640625" bestFit="1" customWidth="1"/>
    <col min="21" max="21" width="28.5" customWidth="1"/>
    <col min="22" max="22" width="25.33203125" bestFit="1" customWidth="1"/>
    <col min="23" max="23" width="30.1640625" bestFit="1" customWidth="1"/>
    <col min="24" max="24" width="9.6640625" bestFit="1" customWidth="1"/>
  </cols>
  <sheetData>
    <row r="1" spans="1:25" s="1" customFormat="1" ht="34" x14ac:dyDescent="0.2">
      <c r="A1" s="16" t="s">
        <v>16</v>
      </c>
      <c r="B1" s="16" t="s">
        <v>17</v>
      </c>
      <c r="C1" s="16" t="s">
        <v>18</v>
      </c>
      <c r="D1" s="16" t="s">
        <v>19</v>
      </c>
      <c r="E1" s="16" t="s">
        <v>20</v>
      </c>
      <c r="F1" s="16" t="s">
        <v>21</v>
      </c>
      <c r="G1" s="16" t="s">
        <v>22</v>
      </c>
      <c r="H1" s="16" t="s">
        <v>0</v>
      </c>
      <c r="I1" s="16" t="s">
        <v>1</v>
      </c>
      <c r="K1" s="31" t="s">
        <v>0</v>
      </c>
      <c r="L1" s="31"/>
      <c r="M1" s="32"/>
      <c r="N1" s="31"/>
      <c r="O1" s="31"/>
      <c r="P1" s="31" t="s">
        <v>1</v>
      </c>
      <c r="R1" s="2"/>
      <c r="U1"/>
      <c r="V1"/>
      <c r="W1"/>
      <c r="X1"/>
      <c r="Y1"/>
    </row>
    <row r="2" spans="1:25" x14ac:dyDescent="0.2">
      <c r="A2" s="17">
        <v>1998</v>
      </c>
      <c r="B2" s="17">
        <v>3</v>
      </c>
      <c r="C2" s="17">
        <v>7</v>
      </c>
      <c r="D2" s="17" t="s">
        <v>23</v>
      </c>
      <c r="E2" s="17" t="s">
        <v>24</v>
      </c>
      <c r="F2" s="17" t="s">
        <v>25</v>
      </c>
      <c r="G2" s="18">
        <v>35</v>
      </c>
      <c r="H2" s="17" t="s">
        <v>2</v>
      </c>
      <c r="I2" s="17" t="s">
        <v>3</v>
      </c>
      <c r="K2" t="s">
        <v>2</v>
      </c>
      <c r="L2">
        <f>COUNTIF(H:H,K2)</f>
        <v>60</v>
      </c>
      <c r="M2" t="s">
        <v>285</v>
      </c>
      <c r="N2" s="8">
        <f>L2/SUM(L2:L7)</f>
        <v>0.55045871559633031</v>
      </c>
      <c r="O2" s="3"/>
      <c r="P2" t="s">
        <v>3</v>
      </c>
      <c r="Q2">
        <f>COUNTIF(I:I,P2)</f>
        <v>106</v>
      </c>
      <c r="R2" t="s">
        <v>4</v>
      </c>
      <c r="S2" s="3">
        <f>Q2/SUM(Q2:Q3)</f>
        <v>0.96363636363636362</v>
      </c>
      <c r="U2" s="29" t="s">
        <v>456</v>
      </c>
      <c r="V2" s="29"/>
      <c r="W2" s="29"/>
      <c r="X2" s="29"/>
    </row>
    <row r="3" spans="1:25" x14ac:dyDescent="0.2">
      <c r="A3" s="17">
        <v>1998</v>
      </c>
      <c r="B3" s="17">
        <v>3</v>
      </c>
      <c r="C3" s="17">
        <v>24</v>
      </c>
      <c r="D3" s="17" t="s">
        <v>26</v>
      </c>
      <c r="E3" s="17" t="s">
        <v>27</v>
      </c>
      <c r="F3" s="17" t="s">
        <v>277</v>
      </c>
      <c r="G3" s="18">
        <v>13</v>
      </c>
      <c r="H3" s="17" t="s">
        <v>2</v>
      </c>
      <c r="I3" s="17" t="s">
        <v>3</v>
      </c>
      <c r="K3" t="s">
        <v>5</v>
      </c>
      <c r="L3">
        <f t="shared" ref="L3:L7" si="0">COUNTIF(H:H,K3)</f>
        <v>19</v>
      </c>
      <c r="M3" t="s">
        <v>280</v>
      </c>
      <c r="N3" s="8">
        <f>L3/SUM(L2:L7)</f>
        <v>0.1743119266055046</v>
      </c>
      <c r="O3" s="3"/>
      <c r="P3" t="s">
        <v>6</v>
      </c>
      <c r="Q3">
        <f>COUNTIF(I:I,P3)</f>
        <v>4</v>
      </c>
      <c r="R3" t="s">
        <v>7</v>
      </c>
      <c r="S3" s="3">
        <f>Q3/SUM(Q2:Q3)</f>
        <v>3.6363636363636362E-2</v>
      </c>
      <c r="U3" s="19"/>
      <c r="V3" s="19" t="s">
        <v>8</v>
      </c>
      <c r="W3" s="4" t="s">
        <v>9</v>
      </c>
      <c r="X3" s="19" t="s">
        <v>10</v>
      </c>
    </row>
    <row r="4" spans="1:25" x14ac:dyDescent="0.2">
      <c r="A4" s="17">
        <v>1998</v>
      </c>
      <c r="B4" s="17">
        <v>3</v>
      </c>
      <c r="C4" s="17">
        <v>24</v>
      </c>
      <c r="D4" s="17" t="s">
        <v>26</v>
      </c>
      <c r="E4" s="17" t="s">
        <v>27</v>
      </c>
      <c r="F4" s="17" t="s">
        <v>274</v>
      </c>
      <c r="G4" s="18">
        <v>11</v>
      </c>
      <c r="H4" s="17" t="s">
        <v>2</v>
      </c>
      <c r="I4" s="17" t="s">
        <v>3</v>
      </c>
      <c r="K4" t="s">
        <v>11</v>
      </c>
      <c r="L4">
        <f t="shared" si="0"/>
        <v>8</v>
      </c>
      <c r="M4" t="s">
        <v>281</v>
      </c>
      <c r="N4" s="8">
        <f>L4/SUM(L2:L7)</f>
        <v>7.3394495412844041E-2</v>
      </c>
      <c r="O4" s="3"/>
      <c r="U4" s="19" t="s">
        <v>12</v>
      </c>
      <c r="V4" s="20">
        <f>N2</f>
        <v>0.55045871559633031</v>
      </c>
      <c r="W4" s="5">
        <v>0.64385210704247997</v>
      </c>
      <c r="X4" s="20">
        <f>V4-W4</f>
        <v>-9.3393391446149665E-2</v>
      </c>
    </row>
    <row r="5" spans="1:25" x14ac:dyDescent="0.2">
      <c r="A5" s="17">
        <v>1999</v>
      </c>
      <c r="B5" s="17">
        <v>4</v>
      </c>
      <c r="C5" s="17">
        <v>20</v>
      </c>
      <c r="D5" s="17" t="s">
        <v>29</v>
      </c>
      <c r="E5" s="17" t="s">
        <v>30</v>
      </c>
      <c r="F5" s="17" t="s">
        <v>276</v>
      </c>
      <c r="G5" s="18">
        <v>17</v>
      </c>
      <c r="H5" s="17" t="s">
        <v>2</v>
      </c>
      <c r="I5" s="17" t="s">
        <v>3</v>
      </c>
      <c r="K5" t="s">
        <v>13</v>
      </c>
      <c r="L5">
        <f t="shared" si="0"/>
        <v>7</v>
      </c>
      <c r="M5" t="s">
        <v>282</v>
      </c>
      <c r="N5" s="8">
        <f>L5/SUM(L2:L7)</f>
        <v>6.4220183486238536E-2</v>
      </c>
      <c r="O5" s="3"/>
      <c r="U5" s="19" t="s">
        <v>5</v>
      </c>
      <c r="V5" s="20">
        <f>N3</f>
        <v>0.1743119266055046</v>
      </c>
      <c r="W5" s="5">
        <v>0.128128214318116</v>
      </c>
      <c r="X5" s="20">
        <f>V5-W5</f>
        <v>4.6183712287388601E-2</v>
      </c>
    </row>
    <row r="6" spans="1:25" x14ac:dyDescent="0.2">
      <c r="A6" s="17">
        <v>1999</v>
      </c>
      <c r="B6" s="17">
        <v>4</v>
      </c>
      <c r="C6" s="17">
        <v>20</v>
      </c>
      <c r="D6" s="17" t="s">
        <v>29</v>
      </c>
      <c r="E6" s="17" t="s">
        <v>30</v>
      </c>
      <c r="F6" s="17" t="s">
        <v>275</v>
      </c>
      <c r="G6" s="18">
        <v>18</v>
      </c>
      <c r="H6" s="17" t="s">
        <v>2</v>
      </c>
      <c r="I6" s="17" t="s">
        <v>3</v>
      </c>
      <c r="K6" t="s">
        <v>14</v>
      </c>
      <c r="L6">
        <f t="shared" si="0"/>
        <v>12</v>
      </c>
      <c r="M6" t="s">
        <v>284</v>
      </c>
      <c r="N6" s="8">
        <f>L6/SUM(L2:L7)</f>
        <v>0.11009174311926606</v>
      </c>
      <c r="O6" s="3"/>
      <c r="U6" s="19" t="s">
        <v>11</v>
      </c>
      <c r="V6" s="20">
        <f>N4</f>
        <v>7.3394495412844041E-2</v>
      </c>
      <c r="W6" s="5">
        <v>4.8297420903099852E-2</v>
      </c>
      <c r="X6" s="20">
        <f t="shared" ref="X6:X9" si="1">V6-W6</f>
        <v>2.5097074509744188E-2</v>
      </c>
    </row>
    <row r="7" spans="1:25" x14ac:dyDescent="0.2">
      <c r="A7" s="17">
        <v>1999</v>
      </c>
      <c r="B7" s="17">
        <v>6</v>
      </c>
      <c r="C7" s="17">
        <v>3</v>
      </c>
      <c r="D7" s="17" t="s">
        <v>32</v>
      </c>
      <c r="E7" s="17" t="s">
        <v>33</v>
      </c>
      <c r="F7" s="17" t="s">
        <v>34</v>
      </c>
      <c r="G7" s="18">
        <v>23</v>
      </c>
      <c r="H7" s="17" t="s">
        <v>2</v>
      </c>
      <c r="I7" s="17" t="s">
        <v>3</v>
      </c>
      <c r="K7" t="s">
        <v>15</v>
      </c>
      <c r="L7">
        <f t="shared" si="0"/>
        <v>3</v>
      </c>
      <c r="M7" t="s">
        <v>283</v>
      </c>
      <c r="N7" s="8">
        <f>L7/SUM(L2:L7)</f>
        <v>2.7522935779816515E-2</v>
      </c>
      <c r="O7" s="3"/>
      <c r="U7" s="19" t="s">
        <v>13</v>
      </c>
      <c r="V7" s="20">
        <f t="shared" ref="V7:V9" si="2">N5</f>
        <v>6.4220183486238536E-2</v>
      </c>
      <c r="W7" s="5">
        <v>3.9342435027976824E-3</v>
      </c>
      <c r="X7" s="20">
        <f t="shared" si="1"/>
        <v>6.0285939983440853E-2</v>
      </c>
    </row>
    <row r="8" spans="1:25" x14ac:dyDescent="0.2">
      <c r="A8" s="17">
        <v>1999</v>
      </c>
      <c r="B8" s="17">
        <v>7</v>
      </c>
      <c r="C8" s="17">
        <v>29</v>
      </c>
      <c r="D8" s="17" t="s">
        <v>35</v>
      </c>
      <c r="E8" s="17" t="s">
        <v>36</v>
      </c>
      <c r="F8" s="17" t="s">
        <v>37</v>
      </c>
      <c r="G8" s="18">
        <v>44</v>
      </c>
      <c r="H8" s="17" t="s">
        <v>2</v>
      </c>
      <c r="I8" s="17" t="s">
        <v>3</v>
      </c>
      <c r="U8" s="19" t="s">
        <v>14</v>
      </c>
      <c r="V8" s="20">
        <f t="shared" si="2"/>
        <v>0.11009174311926606</v>
      </c>
      <c r="W8" s="5">
        <v>0.16613709534181284</v>
      </c>
      <c r="X8" s="20">
        <f t="shared" si="1"/>
        <v>-5.6045352222546779E-2</v>
      </c>
    </row>
    <row r="9" spans="1:25" x14ac:dyDescent="0.2">
      <c r="A9" s="17">
        <v>1999</v>
      </c>
      <c r="B9" s="17">
        <v>9</v>
      </c>
      <c r="C9" s="17">
        <v>15</v>
      </c>
      <c r="D9" s="17" t="s">
        <v>38</v>
      </c>
      <c r="E9" s="17" t="s">
        <v>39</v>
      </c>
      <c r="F9" s="17" t="s">
        <v>40</v>
      </c>
      <c r="G9" s="18">
        <v>47</v>
      </c>
      <c r="H9" s="17" t="s">
        <v>2</v>
      </c>
      <c r="I9" s="17" t="s">
        <v>3</v>
      </c>
      <c r="U9" s="19" t="s">
        <v>15</v>
      </c>
      <c r="V9" s="20">
        <f t="shared" si="2"/>
        <v>2.7522935779816515E-2</v>
      </c>
      <c r="W9" s="5">
        <v>9.6509188916936092E-3</v>
      </c>
      <c r="X9" s="20">
        <f t="shared" si="1"/>
        <v>1.7872016888122906E-2</v>
      </c>
    </row>
    <row r="10" spans="1:25" x14ac:dyDescent="0.2">
      <c r="A10" s="17">
        <v>1999</v>
      </c>
      <c r="B10" s="17">
        <v>11</v>
      </c>
      <c r="C10" s="17">
        <v>2</v>
      </c>
      <c r="D10" s="17" t="s">
        <v>41</v>
      </c>
      <c r="E10" s="17" t="s">
        <v>42</v>
      </c>
      <c r="F10" s="17" t="s">
        <v>43</v>
      </c>
      <c r="G10" s="18">
        <v>40</v>
      </c>
      <c r="H10" s="17" t="s">
        <v>11</v>
      </c>
      <c r="I10" s="17" t="s">
        <v>3</v>
      </c>
    </row>
    <row r="11" spans="1:25" x14ac:dyDescent="0.2">
      <c r="A11" s="17">
        <v>1999</v>
      </c>
      <c r="B11" s="17">
        <v>12</v>
      </c>
      <c r="C11" s="17">
        <v>30</v>
      </c>
      <c r="D11" s="17" t="s">
        <v>44</v>
      </c>
      <c r="E11" s="17" t="s">
        <v>45</v>
      </c>
      <c r="F11" s="17" t="s">
        <v>46</v>
      </c>
      <c r="G11" s="18">
        <v>36</v>
      </c>
      <c r="H11" s="17" t="s">
        <v>14</v>
      </c>
      <c r="I11" s="17" t="s">
        <v>3</v>
      </c>
    </row>
    <row r="12" spans="1:25" x14ac:dyDescent="0.2">
      <c r="A12" s="17">
        <v>2000</v>
      </c>
      <c r="B12" s="17">
        <v>12</v>
      </c>
      <c r="C12" s="17">
        <v>26</v>
      </c>
      <c r="D12" s="17" t="s">
        <v>47</v>
      </c>
      <c r="E12" s="17" t="s">
        <v>48</v>
      </c>
      <c r="F12" s="17" t="s">
        <v>49</v>
      </c>
      <c r="G12" s="18">
        <v>42</v>
      </c>
      <c r="H12" s="17" t="s">
        <v>2</v>
      </c>
      <c r="I12" s="17" t="s">
        <v>3</v>
      </c>
    </row>
    <row r="13" spans="1:25" x14ac:dyDescent="0.2">
      <c r="A13" s="17">
        <v>2001</v>
      </c>
      <c r="B13" s="17">
        <v>2</v>
      </c>
      <c r="C13" s="17">
        <v>5</v>
      </c>
      <c r="D13" s="17" t="s">
        <v>50</v>
      </c>
      <c r="E13" s="17" t="s">
        <v>51</v>
      </c>
      <c r="F13" s="17" t="s">
        <v>52</v>
      </c>
      <c r="G13" s="18">
        <v>66</v>
      </c>
      <c r="H13" s="17" t="s">
        <v>5</v>
      </c>
      <c r="I13" s="17" t="s">
        <v>3</v>
      </c>
    </row>
    <row r="14" spans="1:25" x14ac:dyDescent="0.2">
      <c r="A14" s="17">
        <v>2002</v>
      </c>
      <c r="B14" s="17">
        <v>3</v>
      </c>
      <c r="C14" s="17">
        <v>22</v>
      </c>
      <c r="D14" s="17" t="s">
        <v>53</v>
      </c>
      <c r="E14" s="17" t="s">
        <v>54</v>
      </c>
      <c r="F14" s="17" t="s">
        <v>55</v>
      </c>
      <c r="G14" s="18">
        <v>54</v>
      </c>
      <c r="H14" s="17" t="s">
        <v>2</v>
      </c>
      <c r="I14" s="17" t="s">
        <v>3</v>
      </c>
    </row>
    <row r="15" spans="1:25" x14ac:dyDescent="0.2">
      <c r="A15" s="17">
        <v>2003</v>
      </c>
      <c r="B15" s="17">
        <v>2</v>
      </c>
      <c r="C15" s="17">
        <v>25</v>
      </c>
      <c r="D15" s="17" t="s">
        <v>56</v>
      </c>
      <c r="E15" s="17" t="s">
        <v>57</v>
      </c>
      <c r="F15" s="17" t="s">
        <v>58</v>
      </c>
      <c r="G15" s="18">
        <v>23</v>
      </c>
      <c r="H15" s="17" t="s">
        <v>5</v>
      </c>
      <c r="I15" s="17" t="s">
        <v>3</v>
      </c>
    </row>
    <row r="16" spans="1:25" x14ac:dyDescent="0.2">
      <c r="A16" s="17">
        <v>2003</v>
      </c>
      <c r="B16" s="17">
        <v>7</v>
      </c>
      <c r="C16" s="17">
        <v>8</v>
      </c>
      <c r="D16" s="17" t="s">
        <v>59</v>
      </c>
      <c r="E16" s="17" t="s">
        <v>60</v>
      </c>
      <c r="F16" s="17" t="s">
        <v>61</v>
      </c>
      <c r="G16" s="18">
        <v>48</v>
      </c>
      <c r="H16" s="17" t="s">
        <v>2</v>
      </c>
      <c r="I16" s="17" t="s">
        <v>3</v>
      </c>
    </row>
    <row r="17" spans="1:9" x14ac:dyDescent="0.2">
      <c r="A17" s="17">
        <v>2003</v>
      </c>
      <c r="B17" s="17">
        <v>8</v>
      </c>
      <c r="C17" s="17">
        <v>27</v>
      </c>
      <c r="D17" s="17" t="s">
        <v>50</v>
      </c>
      <c r="E17" s="17" t="s">
        <v>62</v>
      </c>
      <c r="F17" s="17" t="s">
        <v>63</v>
      </c>
      <c r="G17" s="18">
        <v>36</v>
      </c>
      <c r="H17" s="17" t="s">
        <v>14</v>
      </c>
      <c r="I17" s="17" t="s">
        <v>3</v>
      </c>
    </row>
    <row r="18" spans="1:9" x14ac:dyDescent="0.2">
      <c r="A18" s="17">
        <v>2003</v>
      </c>
      <c r="B18" s="17">
        <v>10</v>
      </c>
      <c r="C18" s="17">
        <v>24</v>
      </c>
      <c r="D18" s="17" t="s">
        <v>64</v>
      </c>
      <c r="E18" s="17" t="s">
        <v>65</v>
      </c>
      <c r="F18" s="17" t="s">
        <v>66</v>
      </c>
      <c r="G18" s="18">
        <v>53</v>
      </c>
      <c r="H18" s="17" t="s">
        <v>2</v>
      </c>
      <c r="I18" s="17" t="s">
        <v>3</v>
      </c>
    </row>
    <row r="19" spans="1:9" x14ac:dyDescent="0.2">
      <c r="A19" s="17">
        <v>2004</v>
      </c>
      <c r="B19" s="17">
        <v>7</v>
      </c>
      <c r="C19" s="17">
        <v>2</v>
      </c>
      <c r="D19" s="17" t="s">
        <v>67</v>
      </c>
      <c r="E19" s="17" t="s">
        <v>68</v>
      </c>
      <c r="F19" s="17" t="s">
        <v>69</v>
      </c>
      <c r="G19" s="18">
        <v>21</v>
      </c>
      <c r="H19" s="17" t="s">
        <v>70</v>
      </c>
      <c r="I19" s="17" t="s">
        <v>3</v>
      </c>
    </row>
    <row r="20" spans="1:9" x14ac:dyDescent="0.2">
      <c r="A20" s="17">
        <v>2004</v>
      </c>
      <c r="B20" s="17">
        <v>11</v>
      </c>
      <c r="C20" s="17">
        <v>21</v>
      </c>
      <c r="D20" s="17" t="s">
        <v>71</v>
      </c>
      <c r="E20" s="17" t="s">
        <v>72</v>
      </c>
      <c r="F20" s="17" t="s">
        <v>73</v>
      </c>
      <c r="G20" s="18">
        <v>36</v>
      </c>
      <c r="H20" s="17" t="s">
        <v>11</v>
      </c>
      <c r="I20" s="17" t="s">
        <v>3</v>
      </c>
    </row>
    <row r="21" spans="1:9" x14ac:dyDescent="0.2">
      <c r="A21" s="17">
        <v>2004</v>
      </c>
      <c r="B21" s="17">
        <v>12</v>
      </c>
      <c r="C21" s="17">
        <v>8</v>
      </c>
      <c r="D21" s="17" t="s">
        <v>74</v>
      </c>
      <c r="E21" s="17" t="s">
        <v>75</v>
      </c>
      <c r="F21" s="17" t="s">
        <v>76</v>
      </c>
      <c r="G21" s="18">
        <v>25</v>
      </c>
      <c r="H21" s="17" t="s">
        <v>2</v>
      </c>
      <c r="I21" s="17" t="s">
        <v>3</v>
      </c>
    </row>
    <row r="22" spans="1:9" x14ac:dyDescent="0.2">
      <c r="A22" s="17">
        <v>2005</v>
      </c>
      <c r="B22" s="17">
        <v>3</v>
      </c>
      <c r="C22" s="17">
        <v>12</v>
      </c>
      <c r="D22" s="17" t="s">
        <v>71</v>
      </c>
      <c r="E22" s="17" t="s">
        <v>77</v>
      </c>
      <c r="F22" s="17" t="s">
        <v>78</v>
      </c>
      <c r="G22" s="18">
        <v>45</v>
      </c>
      <c r="H22" s="17" t="s">
        <v>2</v>
      </c>
      <c r="I22" s="17" t="s">
        <v>3</v>
      </c>
    </row>
    <row r="23" spans="1:9" x14ac:dyDescent="0.2">
      <c r="A23" s="17">
        <v>2005</v>
      </c>
      <c r="B23" s="17">
        <v>3</v>
      </c>
      <c r="C23" s="17">
        <v>21</v>
      </c>
      <c r="D23" s="17" t="s">
        <v>79</v>
      </c>
      <c r="E23" s="17" t="s">
        <v>80</v>
      </c>
      <c r="F23" s="17" t="s">
        <v>81</v>
      </c>
      <c r="G23" s="18">
        <v>16</v>
      </c>
      <c r="H23" s="17" t="s">
        <v>15</v>
      </c>
      <c r="I23" s="17" t="s">
        <v>3</v>
      </c>
    </row>
    <row r="24" spans="1:9" x14ac:dyDescent="0.2">
      <c r="A24" s="17">
        <v>2006</v>
      </c>
      <c r="B24" s="17">
        <v>1</v>
      </c>
      <c r="C24" s="17">
        <v>30</v>
      </c>
      <c r="D24" s="17" t="s">
        <v>82</v>
      </c>
      <c r="E24" s="17" t="s">
        <v>83</v>
      </c>
      <c r="F24" s="17" t="s">
        <v>84</v>
      </c>
      <c r="G24" s="18">
        <v>44</v>
      </c>
      <c r="H24" s="17" t="s">
        <v>2</v>
      </c>
      <c r="I24" s="17" t="s">
        <v>6</v>
      </c>
    </row>
    <row r="25" spans="1:9" x14ac:dyDescent="0.2">
      <c r="A25" s="17">
        <v>2006</v>
      </c>
      <c r="B25" s="17">
        <v>3</v>
      </c>
      <c r="C25" s="17">
        <v>24</v>
      </c>
      <c r="D25" s="17" t="s">
        <v>85</v>
      </c>
      <c r="E25" s="17" t="s">
        <v>86</v>
      </c>
      <c r="F25" s="17" t="s">
        <v>87</v>
      </c>
      <c r="G25" s="18">
        <v>28</v>
      </c>
      <c r="H25" s="17" t="s">
        <v>2</v>
      </c>
      <c r="I25" s="17" t="s">
        <v>3</v>
      </c>
    </row>
    <row r="26" spans="1:9" x14ac:dyDescent="0.2">
      <c r="A26" s="17">
        <v>2006</v>
      </c>
      <c r="B26" s="17">
        <v>5</v>
      </c>
      <c r="C26" s="17">
        <v>21</v>
      </c>
      <c r="D26" s="17" t="s">
        <v>88</v>
      </c>
      <c r="E26" s="17" t="s">
        <v>89</v>
      </c>
      <c r="F26" s="17" t="s">
        <v>90</v>
      </c>
      <c r="G26" s="18">
        <v>25</v>
      </c>
      <c r="H26" s="17" t="s">
        <v>5</v>
      </c>
      <c r="I26" s="17" t="s">
        <v>3</v>
      </c>
    </row>
    <row r="27" spans="1:9" x14ac:dyDescent="0.2">
      <c r="A27" s="17">
        <v>2006</v>
      </c>
      <c r="B27" s="17">
        <v>10</v>
      </c>
      <c r="C27" s="17">
        <v>2</v>
      </c>
      <c r="D27" s="17" t="s">
        <v>91</v>
      </c>
      <c r="E27" s="17" t="s">
        <v>92</v>
      </c>
      <c r="F27" s="17" t="s">
        <v>93</v>
      </c>
      <c r="G27" s="18">
        <v>33</v>
      </c>
      <c r="H27" s="17" t="s">
        <v>2</v>
      </c>
      <c r="I27" s="17" t="s">
        <v>3</v>
      </c>
    </row>
    <row r="28" spans="1:9" x14ac:dyDescent="0.2">
      <c r="A28" s="17">
        <v>2007</v>
      </c>
      <c r="B28" s="17">
        <v>2</v>
      </c>
      <c r="C28" s="17">
        <v>12</v>
      </c>
      <c r="D28" s="17" t="s">
        <v>94</v>
      </c>
      <c r="E28" s="17" t="s">
        <v>95</v>
      </c>
      <c r="F28" s="17" t="s">
        <v>96</v>
      </c>
      <c r="G28" s="18">
        <v>19</v>
      </c>
      <c r="H28" s="17" t="s">
        <v>2</v>
      </c>
      <c r="I28" s="17" t="s">
        <v>3</v>
      </c>
    </row>
    <row r="29" spans="1:9" x14ac:dyDescent="0.2">
      <c r="A29" s="17">
        <v>2007</v>
      </c>
      <c r="B29" s="17">
        <v>4</v>
      </c>
      <c r="C29" s="17">
        <v>16</v>
      </c>
      <c r="D29" s="17" t="s">
        <v>97</v>
      </c>
      <c r="E29" s="17" t="s">
        <v>98</v>
      </c>
      <c r="F29" s="17" t="s">
        <v>99</v>
      </c>
      <c r="G29" s="18">
        <v>23</v>
      </c>
      <c r="H29" s="17" t="s">
        <v>11</v>
      </c>
      <c r="I29" s="17" t="s">
        <v>3</v>
      </c>
    </row>
    <row r="30" spans="1:9" x14ac:dyDescent="0.2">
      <c r="A30" s="17">
        <v>2007</v>
      </c>
      <c r="B30" s="17">
        <v>10</v>
      </c>
      <c r="C30" s="17">
        <v>7</v>
      </c>
      <c r="D30" s="17" t="s">
        <v>71</v>
      </c>
      <c r="E30" s="17" t="s">
        <v>100</v>
      </c>
      <c r="F30" s="17" t="s">
        <v>101</v>
      </c>
      <c r="G30" s="18">
        <v>20</v>
      </c>
      <c r="H30" s="17" t="s">
        <v>2</v>
      </c>
      <c r="I30" s="17" t="s">
        <v>3</v>
      </c>
    </row>
    <row r="31" spans="1:9" x14ac:dyDescent="0.2">
      <c r="A31" s="17">
        <v>2007</v>
      </c>
      <c r="B31" s="17">
        <v>12</v>
      </c>
      <c r="C31" s="17">
        <v>5</v>
      </c>
      <c r="D31" s="17" t="s">
        <v>102</v>
      </c>
      <c r="E31" s="17" t="s">
        <v>103</v>
      </c>
      <c r="F31" s="17" t="s">
        <v>104</v>
      </c>
      <c r="G31" s="18">
        <v>19</v>
      </c>
      <c r="H31" s="17" t="s">
        <v>2</v>
      </c>
      <c r="I31" s="17" t="s">
        <v>3</v>
      </c>
    </row>
    <row r="32" spans="1:9" x14ac:dyDescent="0.2">
      <c r="A32" s="17">
        <v>2008</v>
      </c>
      <c r="B32" s="17">
        <v>2</v>
      </c>
      <c r="C32" s="17">
        <v>7</v>
      </c>
      <c r="D32" s="17" t="s">
        <v>67</v>
      </c>
      <c r="E32" s="17" t="s">
        <v>105</v>
      </c>
      <c r="F32" s="17" t="s">
        <v>106</v>
      </c>
      <c r="G32" s="18">
        <v>52</v>
      </c>
      <c r="H32" s="17" t="s">
        <v>5</v>
      </c>
      <c r="I32" s="17" t="s">
        <v>3</v>
      </c>
    </row>
    <row r="33" spans="1:9" x14ac:dyDescent="0.2">
      <c r="A33" s="17">
        <v>2008</v>
      </c>
      <c r="B33" s="17">
        <v>2</v>
      </c>
      <c r="C33" s="17">
        <v>14</v>
      </c>
      <c r="D33" s="17" t="s">
        <v>50</v>
      </c>
      <c r="E33" s="17" t="s">
        <v>107</v>
      </c>
      <c r="F33" s="17" t="s">
        <v>108</v>
      </c>
      <c r="G33" s="18">
        <v>27</v>
      </c>
      <c r="H33" s="17" t="s">
        <v>2</v>
      </c>
      <c r="I33" s="17" t="s">
        <v>3</v>
      </c>
    </row>
    <row r="34" spans="1:9" x14ac:dyDescent="0.2">
      <c r="A34" s="17">
        <v>2008</v>
      </c>
      <c r="B34" s="17">
        <v>3</v>
      </c>
      <c r="C34" s="17">
        <v>18</v>
      </c>
      <c r="D34" s="17" t="s">
        <v>82</v>
      </c>
      <c r="E34" s="17" t="s">
        <v>109</v>
      </c>
      <c r="F34" s="17" t="s">
        <v>110</v>
      </c>
      <c r="G34" s="18">
        <v>31</v>
      </c>
      <c r="H34" s="17" t="s">
        <v>2</v>
      </c>
      <c r="I34" s="17" t="s">
        <v>3</v>
      </c>
    </row>
    <row r="35" spans="1:9" x14ac:dyDescent="0.2">
      <c r="A35" s="17">
        <v>2008</v>
      </c>
      <c r="B35" s="17">
        <v>6</v>
      </c>
      <c r="C35" s="17">
        <v>25</v>
      </c>
      <c r="D35" s="17" t="s">
        <v>111</v>
      </c>
      <c r="E35" s="17" t="s">
        <v>112</v>
      </c>
      <c r="F35" s="17" t="s">
        <v>113</v>
      </c>
      <c r="G35" s="18">
        <v>25</v>
      </c>
      <c r="H35" s="17" t="s">
        <v>2</v>
      </c>
      <c r="I35" s="17" t="s">
        <v>3</v>
      </c>
    </row>
    <row r="36" spans="1:9" x14ac:dyDescent="0.2">
      <c r="A36" s="17">
        <v>2009</v>
      </c>
      <c r="B36" s="17">
        <v>3</v>
      </c>
      <c r="C36" s="17">
        <v>29</v>
      </c>
      <c r="D36" s="17" t="s">
        <v>114</v>
      </c>
      <c r="E36" s="17" t="s">
        <v>115</v>
      </c>
      <c r="F36" s="17" t="s">
        <v>116</v>
      </c>
      <c r="G36" s="18">
        <v>45</v>
      </c>
      <c r="H36" s="17" t="s">
        <v>2</v>
      </c>
      <c r="I36" s="17" t="s">
        <v>3</v>
      </c>
    </row>
    <row r="37" spans="1:9" x14ac:dyDescent="0.2">
      <c r="A37" s="17">
        <v>2009</v>
      </c>
      <c r="B37" s="17">
        <v>4</v>
      </c>
      <c r="C37" s="17">
        <v>3</v>
      </c>
      <c r="D37" s="17" t="s">
        <v>117</v>
      </c>
      <c r="E37" s="17" t="s">
        <v>118</v>
      </c>
      <c r="F37" s="17" t="s">
        <v>119</v>
      </c>
      <c r="G37" s="18">
        <v>41</v>
      </c>
      <c r="H37" s="17" t="s">
        <v>11</v>
      </c>
      <c r="I37" s="17" t="s">
        <v>3</v>
      </c>
    </row>
    <row r="38" spans="1:9" x14ac:dyDescent="0.2">
      <c r="A38" s="17">
        <v>2009</v>
      </c>
      <c r="B38" s="17">
        <v>11</v>
      </c>
      <c r="C38" s="17">
        <v>5</v>
      </c>
      <c r="D38" s="17" t="s">
        <v>38</v>
      </c>
      <c r="E38" s="17" t="s">
        <v>120</v>
      </c>
      <c r="F38" s="17" t="s">
        <v>121</v>
      </c>
      <c r="G38" s="18">
        <v>39</v>
      </c>
      <c r="H38" s="17" t="s">
        <v>13</v>
      </c>
      <c r="I38" s="17" t="s">
        <v>3</v>
      </c>
    </row>
    <row r="39" spans="1:9" x14ac:dyDescent="0.2">
      <c r="A39" s="17">
        <v>2009</v>
      </c>
      <c r="B39" s="17">
        <v>11</v>
      </c>
      <c r="C39" s="17">
        <v>29</v>
      </c>
      <c r="D39" s="17" t="s">
        <v>85</v>
      </c>
      <c r="E39" s="17" t="s">
        <v>122</v>
      </c>
      <c r="F39" s="17" t="s">
        <v>123</v>
      </c>
      <c r="G39" s="18">
        <v>37</v>
      </c>
      <c r="H39" s="17" t="s">
        <v>5</v>
      </c>
      <c r="I39" s="17" t="s">
        <v>3</v>
      </c>
    </row>
    <row r="40" spans="1:9" x14ac:dyDescent="0.2">
      <c r="A40" s="17">
        <v>2010</v>
      </c>
      <c r="B40" s="17">
        <v>6</v>
      </c>
      <c r="C40" s="17">
        <v>6</v>
      </c>
      <c r="D40" s="17" t="s">
        <v>44</v>
      </c>
      <c r="E40" s="17" t="s">
        <v>124</v>
      </c>
      <c r="F40" s="17" t="s">
        <v>125</v>
      </c>
      <c r="G40" s="18">
        <v>37</v>
      </c>
      <c r="H40" s="17" t="s">
        <v>14</v>
      </c>
      <c r="I40" s="17" t="s">
        <v>3</v>
      </c>
    </row>
    <row r="41" spans="1:9" x14ac:dyDescent="0.2">
      <c r="A41" s="17">
        <v>2010</v>
      </c>
      <c r="B41" s="17">
        <v>8</v>
      </c>
      <c r="C41" s="17">
        <v>3</v>
      </c>
      <c r="D41" s="17" t="s">
        <v>23</v>
      </c>
      <c r="E41" s="17" t="s">
        <v>126</v>
      </c>
      <c r="F41" s="17" t="s">
        <v>127</v>
      </c>
      <c r="G41" s="18">
        <v>34</v>
      </c>
      <c r="H41" s="17" t="s">
        <v>5</v>
      </c>
      <c r="I41" s="17" t="s">
        <v>3</v>
      </c>
    </row>
    <row r="42" spans="1:9" x14ac:dyDescent="0.2">
      <c r="A42" s="17">
        <v>2011</v>
      </c>
      <c r="B42" s="17">
        <v>1</v>
      </c>
      <c r="C42" s="17">
        <v>8</v>
      </c>
      <c r="D42" s="17" t="s">
        <v>128</v>
      </c>
      <c r="E42" s="17" t="s">
        <v>129</v>
      </c>
      <c r="F42" s="17" t="s">
        <v>130</v>
      </c>
      <c r="G42" s="18">
        <v>22</v>
      </c>
      <c r="H42" s="17" t="s">
        <v>2</v>
      </c>
      <c r="I42" s="17" t="s">
        <v>3</v>
      </c>
    </row>
    <row r="43" spans="1:9" x14ac:dyDescent="0.2">
      <c r="A43" s="17">
        <v>2011</v>
      </c>
      <c r="B43" s="17">
        <v>9</v>
      </c>
      <c r="C43" s="17">
        <v>6</v>
      </c>
      <c r="D43" s="17" t="s">
        <v>32</v>
      </c>
      <c r="E43" s="17" t="s">
        <v>131</v>
      </c>
      <c r="F43" s="17" t="s">
        <v>132</v>
      </c>
      <c r="G43" s="18">
        <v>32</v>
      </c>
      <c r="H43" s="17" t="s">
        <v>14</v>
      </c>
      <c r="I43" s="17" t="s">
        <v>3</v>
      </c>
    </row>
    <row r="44" spans="1:9" x14ac:dyDescent="0.2">
      <c r="A44" s="17">
        <v>2011</v>
      </c>
      <c r="B44" s="17">
        <v>10</v>
      </c>
      <c r="C44" s="17">
        <v>12</v>
      </c>
      <c r="D44" s="17" t="s">
        <v>82</v>
      </c>
      <c r="E44" s="17" t="s">
        <v>133</v>
      </c>
      <c r="F44" s="17" t="s">
        <v>134</v>
      </c>
      <c r="G44" s="18">
        <v>41</v>
      </c>
      <c r="H44" s="17" t="s">
        <v>2</v>
      </c>
      <c r="I44" s="17" t="s">
        <v>3</v>
      </c>
    </row>
    <row r="45" spans="1:9" x14ac:dyDescent="0.2">
      <c r="A45" s="17">
        <v>2012</v>
      </c>
      <c r="B45" s="17">
        <v>2</v>
      </c>
      <c r="C45" s="17">
        <v>20</v>
      </c>
      <c r="D45" s="17" t="s">
        <v>35</v>
      </c>
      <c r="E45" s="17" t="s">
        <v>135</v>
      </c>
      <c r="F45" s="17" t="s">
        <v>136</v>
      </c>
      <c r="G45" s="18">
        <v>59</v>
      </c>
      <c r="H45" s="17" t="s">
        <v>11</v>
      </c>
      <c r="I45" s="17" t="s">
        <v>3</v>
      </c>
    </row>
    <row r="46" spans="1:9" x14ac:dyDescent="0.2">
      <c r="A46" s="17">
        <v>2012</v>
      </c>
      <c r="B46" s="17">
        <v>4</v>
      </c>
      <c r="C46" s="17">
        <v>2</v>
      </c>
      <c r="D46" s="17" t="s">
        <v>82</v>
      </c>
      <c r="E46" s="17" t="s">
        <v>137</v>
      </c>
      <c r="F46" s="17" t="s">
        <v>138</v>
      </c>
      <c r="G46" s="18">
        <v>43</v>
      </c>
      <c r="H46" s="17" t="s">
        <v>11</v>
      </c>
      <c r="I46" s="17" t="s">
        <v>3</v>
      </c>
    </row>
    <row r="47" spans="1:9" x14ac:dyDescent="0.2">
      <c r="A47" s="17">
        <v>2012</v>
      </c>
      <c r="B47" s="17">
        <v>5</v>
      </c>
      <c r="C47" s="17">
        <v>30</v>
      </c>
      <c r="D47" s="17" t="s">
        <v>85</v>
      </c>
      <c r="E47" s="17" t="s">
        <v>139</v>
      </c>
      <c r="F47" s="17" t="s">
        <v>140</v>
      </c>
      <c r="G47" s="18">
        <v>40</v>
      </c>
      <c r="H47" s="17" t="s">
        <v>2</v>
      </c>
      <c r="I47" s="17" t="s">
        <v>3</v>
      </c>
    </row>
    <row r="48" spans="1:9" x14ac:dyDescent="0.2">
      <c r="A48" s="17">
        <v>2012</v>
      </c>
      <c r="B48" s="17">
        <v>7</v>
      </c>
      <c r="C48" s="17">
        <v>20</v>
      </c>
      <c r="D48" s="17" t="s">
        <v>29</v>
      </c>
      <c r="E48" s="17" t="s">
        <v>141</v>
      </c>
      <c r="F48" s="17" t="s">
        <v>142</v>
      </c>
      <c r="G48" s="18">
        <v>24</v>
      </c>
      <c r="H48" s="17" t="s">
        <v>2</v>
      </c>
      <c r="I48" s="17" t="s">
        <v>3</v>
      </c>
    </row>
    <row r="49" spans="1:9" x14ac:dyDescent="0.2">
      <c r="A49" s="17">
        <v>2012</v>
      </c>
      <c r="B49" s="17">
        <v>8</v>
      </c>
      <c r="C49" s="17">
        <v>5</v>
      </c>
      <c r="D49" s="17" t="s">
        <v>71</v>
      </c>
      <c r="E49" s="17" t="s">
        <v>143</v>
      </c>
      <c r="F49" s="17" t="s">
        <v>144</v>
      </c>
      <c r="G49" s="18">
        <v>40</v>
      </c>
      <c r="H49" s="17" t="s">
        <v>2</v>
      </c>
      <c r="I49" s="17" t="s">
        <v>3</v>
      </c>
    </row>
    <row r="50" spans="1:9" x14ac:dyDescent="0.2">
      <c r="A50" s="17">
        <v>2012</v>
      </c>
      <c r="B50" s="17">
        <v>9</v>
      </c>
      <c r="C50" s="17">
        <v>27</v>
      </c>
      <c r="D50" s="17" t="s">
        <v>79</v>
      </c>
      <c r="E50" s="17" t="s">
        <v>145</v>
      </c>
      <c r="F50" s="17" t="s">
        <v>146</v>
      </c>
      <c r="G50" s="18">
        <v>36</v>
      </c>
      <c r="H50" s="17" t="s">
        <v>2</v>
      </c>
      <c r="I50" s="17" t="s">
        <v>3</v>
      </c>
    </row>
    <row r="51" spans="1:9" x14ac:dyDescent="0.2">
      <c r="A51" s="17">
        <v>2012</v>
      </c>
      <c r="B51" s="17">
        <v>12</v>
      </c>
      <c r="C51" s="17">
        <v>14</v>
      </c>
      <c r="D51" s="17" t="s">
        <v>23</v>
      </c>
      <c r="E51" s="17" t="s">
        <v>147</v>
      </c>
      <c r="F51" s="17" t="s">
        <v>148</v>
      </c>
      <c r="G51" s="18">
        <v>20</v>
      </c>
      <c r="H51" s="17" t="s">
        <v>2</v>
      </c>
      <c r="I51" s="17" t="s">
        <v>3</v>
      </c>
    </row>
    <row r="52" spans="1:9" x14ac:dyDescent="0.2">
      <c r="A52" s="17">
        <v>2013</v>
      </c>
      <c r="B52" s="17">
        <v>5</v>
      </c>
      <c r="C52" s="17">
        <v>4</v>
      </c>
      <c r="D52" s="17" t="s">
        <v>149</v>
      </c>
      <c r="E52" s="17" t="s">
        <v>150</v>
      </c>
      <c r="F52" s="17" t="s">
        <v>70</v>
      </c>
      <c r="G52" s="18" t="s">
        <v>70</v>
      </c>
      <c r="H52" s="17" t="s">
        <v>70</v>
      </c>
      <c r="I52" s="17" t="s">
        <v>70</v>
      </c>
    </row>
    <row r="53" spans="1:9" x14ac:dyDescent="0.2">
      <c r="A53" s="17">
        <v>2013</v>
      </c>
      <c r="B53" s="17">
        <v>9</v>
      </c>
      <c r="C53" s="17">
        <v>16</v>
      </c>
      <c r="D53" s="17" t="s">
        <v>151</v>
      </c>
      <c r="E53" s="17" t="s">
        <v>85</v>
      </c>
      <c r="F53" s="17" t="s">
        <v>152</v>
      </c>
      <c r="G53" s="18">
        <v>34</v>
      </c>
      <c r="H53" s="17" t="s">
        <v>5</v>
      </c>
      <c r="I53" s="17" t="s">
        <v>3</v>
      </c>
    </row>
    <row r="54" spans="1:9" x14ac:dyDescent="0.2">
      <c r="A54" s="17">
        <v>2014</v>
      </c>
      <c r="B54" s="17">
        <v>2</v>
      </c>
      <c r="C54" s="17">
        <v>20</v>
      </c>
      <c r="D54" s="17" t="s">
        <v>82</v>
      </c>
      <c r="E54" s="17" t="s">
        <v>153</v>
      </c>
      <c r="F54" s="17" t="s">
        <v>154</v>
      </c>
      <c r="G54" s="18">
        <v>44</v>
      </c>
      <c r="H54" s="17" t="s">
        <v>15</v>
      </c>
      <c r="I54" s="17" t="s">
        <v>6</v>
      </c>
    </row>
    <row r="55" spans="1:9" x14ac:dyDescent="0.2">
      <c r="A55" s="17">
        <v>2014</v>
      </c>
      <c r="B55" s="17">
        <v>10</v>
      </c>
      <c r="C55" s="17">
        <v>24</v>
      </c>
      <c r="D55" s="17" t="s">
        <v>85</v>
      </c>
      <c r="E55" s="17" t="s">
        <v>155</v>
      </c>
      <c r="F55" s="17" t="s">
        <v>156</v>
      </c>
      <c r="G55" s="18">
        <v>15</v>
      </c>
      <c r="H55" s="17" t="s">
        <v>15</v>
      </c>
      <c r="I55" s="17" t="s">
        <v>3</v>
      </c>
    </row>
    <row r="56" spans="1:9" x14ac:dyDescent="0.2">
      <c r="A56" s="17">
        <v>2015</v>
      </c>
      <c r="B56" s="17">
        <v>6</v>
      </c>
      <c r="C56" s="17">
        <v>17</v>
      </c>
      <c r="D56" s="17" t="s">
        <v>157</v>
      </c>
      <c r="E56" s="17" t="s">
        <v>158</v>
      </c>
      <c r="F56" s="17" t="s">
        <v>159</v>
      </c>
      <c r="G56" s="18">
        <v>21</v>
      </c>
      <c r="H56" s="17" t="s">
        <v>2</v>
      </c>
      <c r="I56" s="17" t="s">
        <v>3</v>
      </c>
    </row>
    <row r="57" spans="1:9" x14ac:dyDescent="0.2">
      <c r="A57" s="17">
        <v>2015</v>
      </c>
      <c r="B57" s="17">
        <v>7</v>
      </c>
      <c r="C57" s="17">
        <v>16</v>
      </c>
      <c r="D57" s="17" t="s">
        <v>160</v>
      </c>
      <c r="E57" s="17" t="s">
        <v>161</v>
      </c>
      <c r="F57" s="17" t="s">
        <v>162</v>
      </c>
      <c r="G57" s="18">
        <v>24</v>
      </c>
      <c r="H57" s="17" t="s">
        <v>13</v>
      </c>
      <c r="I57" s="17" t="s">
        <v>3</v>
      </c>
    </row>
    <row r="58" spans="1:9" x14ac:dyDescent="0.2">
      <c r="A58" s="17">
        <v>2015</v>
      </c>
      <c r="B58" s="17">
        <v>10</v>
      </c>
      <c r="C58" s="17">
        <v>1</v>
      </c>
      <c r="D58" s="17" t="s">
        <v>163</v>
      </c>
      <c r="E58" s="17" t="s">
        <v>164</v>
      </c>
      <c r="F58" s="17" t="s">
        <v>165</v>
      </c>
      <c r="G58" s="18">
        <v>26</v>
      </c>
      <c r="H58" s="17" t="s">
        <v>5</v>
      </c>
      <c r="I58" s="17" t="s">
        <v>3</v>
      </c>
    </row>
    <row r="59" spans="1:9" x14ac:dyDescent="0.2">
      <c r="A59" s="17">
        <v>2015</v>
      </c>
      <c r="B59" s="17">
        <v>12</v>
      </c>
      <c r="C59" s="17">
        <v>2</v>
      </c>
      <c r="D59" s="17" t="s">
        <v>82</v>
      </c>
      <c r="E59" s="17" t="s">
        <v>166</v>
      </c>
      <c r="F59" s="17" t="s">
        <v>279</v>
      </c>
      <c r="G59" s="18">
        <v>28</v>
      </c>
      <c r="H59" s="17" t="s">
        <v>13</v>
      </c>
      <c r="I59" s="17" t="s">
        <v>3</v>
      </c>
    </row>
    <row r="60" spans="1:9" x14ac:dyDescent="0.2">
      <c r="A60" s="17">
        <v>2015</v>
      </c>
      <c r="B60" s="17">
        <v>12</v>
      </c>
      <c r="C60" s="17">
        <v>2</v>
      </c>
      <c r="D60" s="17" t="s">
        <v>82</v>
      </c>
      <c r="E60" s="17" t="s">
        <v>166</v>
      </c>
      <c r="F60" s="17" t="s">
        <v>278</v>
      </c>
      <c r="G60" s="18">
        <v>29</v>
      </c>
      <c r="H60" s="17" t="s">
        <v>13</v>
      </c>
      <c r="I60" s="17" t="s">
        <v>6</v>
      </c>
    </row>
    <row r="61" spans="1:9" x14ac:dyDescent="0.2">
      <c r="A61" s="17">
        <v>2016</v>
      </c>
      <c r="B61" s="17">
        <v>2</v>
      </c>
      <c r="C61" s="17">
        <v>20</v>
      </c>
      <c r="D61" s="17" t="s">
        <v>168</v>
      </c>
      <c r="E61" s="17" t="s">
        <v>169</v>
      </c>
      <c r="F61" s="17" t="s">
        <v>170</v>
      </c>
      <c r="G61" s="18">
        <v>45</v>
      </c>
      <c r="H61" s="17" t="s">
        <v>2</v>
      </c>
      <c r="I61" s="17" t="s">
        <v>3</v>
      </c>
    </row>
    <row r="62" spans="1:9" x14ac:dyDescent="0.2">
      <c r="A62" s="17">
        <v>2016</v>
      </c>
      <c r="B62" s="17">
        <v>6</v>
      </c>
      <c r="C62" s="17">
        <v>12</v>
      </c>
      <c r="D62" s="17" t="s">
        <v>44</v>
      </c>
      <c r="E62" s="17" t="s">
        <v>171</v>
      </c>
      <c r="F62" s="17" t="s">
        <v>172</v>
      </c>
      <c r="G62" s="18">
        <v>29</v>
      </c>
      <c r="H62" s="17" t="s">
        <v>13</v>
      </c>
      <c r="I62" s="17" t="s">
        <v>3</v>
      </c>
    </row>
    <row r="63" spans="1:9" x14ac:dyDescent="0.2">
      <c r="A63" s="17">
        <v>2016</v>
      </c>
      <c r="B63" s="17">
        <v>7</v>
      </c>
      <c r="C63" s="17">
        <v>7</v>
      </c>
      <c r="D63" s="17" t="s">
        <v>38</v>
      </c>
      <c r="E63" s="17" t="s">
        <v>173</v>
      </c>
      <c r="F63" s="17" t="s">
        <v>174</v>
      </c>
      <c r="G63" s="18">
        <v>25</v>
      </c>
      <c r="H63" s="17" t="s">
        <v>5</v>
      </c>
      <c r="I63" s="17" t="s">
        <v>3</v>
      </c>
    </row>
    <row r="64" spans="1:9" x14ac:dyDescent="0.2">
      <c r="A64" s="17">
        <v>2016</v>
      </c>
      <c r="B64" s="17">
        <v>9</v>
      </c>
      <c r="C64" s="17">
        <v>23</v>
      </c>
      <c r="D64" s="17" t="s">
        <v>85</v>
      </c>
      <c r="E64" s="17" t="s">
        <v>175</v>
      </c>
      <c r="F64" s="17" t="s">
        <v>176</v>
      </c>
      <c r="G64" s="18">
        <v>20</v>
      </c>
      <c r="H64" s="17" t="s">
        <v>13</v>
      </c>
      <c r="I64" s="17" t="s">
        <v>3</v>
      </c>
    </row>
    <row r="65" spans="1:9" x14ac:dyDescent="0.2">
      <c r="A65" s="17">
        <v>2017</v>
      </c>
      <c r="B65" s="17">
        <v>1</v>
      </c>
      <c r="C65" s="17">
        <v>6</v>
      </c>
      <c r="D65" s="17" t="s">
        <v>44</v>
      </c>
      <c r="E65" s="17" t="s">
        <v>177</v>
      </c>
      <c r="F65" s="17" t="s">
        <v>178</v>
      </c>
      <c r="G65" s="18">
        <v>26</v>
      </c>
      <c r="H65" s="17" t="s">
        <v>14</v>
      </c>
      <c r="I65" s="17" t="s">
        <v>3</v>
      </c>
    </row>
    <row r="66" spans="1:9" x14ac:dyDescent="0.2">
      <c r="A66" s="17">
        <v>2017</v>
      </c>
      <c r="B66" s="17">
        <v>6</v>
      </c>
      <c r="C66" s="17">
        <v>5</v>
      </c>
      <c r="D66" s="17" t="s">
        <v>44</v>
      </c>
      <c r="E66" s="17" t="s">
        <v>171</v>
      </c>
      <c r="F66" s="17" t="s">
        <v>179</v>
      </c>
      <c r="G66" s="18">
        <v>45</v>
      </c>
      <c r="H66" s="17" t="s">
        <v>2</v>
      </c>
      <c r="I66" s="17" t="s">
        <v>3</v>
      </c>
    </row>
    <row r="67" spans="1:9" x14ac:dyDescent="0.2">
      <c r="A67" s="17">
        <v>2017</v>
      </c>
      <c r="B67" s="17">
        <v>10</v>
      </c>
      <c r="C67" s="17">
        <v>1</v>
      </c>
      <c r="D67" s="17" t="s">
        <v>32</v>
      </c>
      <c r="E67" s="17" t="s">
        <v>33</v>
      </c>
      <c r="F67" s="17" t="s">
        <v>180</v>
      </c>
      <c r="G67" s="18">
        <v>64</v>
      </c>
      <c r="H67" s="17" t="s">
        <v>2</v>
      </c>
      <c r="I67" s="17" t="s">
        <v>3</v>
      </c>
    </row>
    <row r="68" spans="1:9" x14ac:dyDescent="0.2">
      <c r="A68" s="17">
        <v>2017</v>
      </c>
      <c r="B68" s="17">
        <v>11</v>
      </c>
      <c r="C68" s="17">
        <v>5</v>
      </c>
      <c r="D68" s="17" t="s">
        <v>38</v>
      </c>
      <c r="E68" s="17" t="s">
        <v>181</v>
      </c>
      <c r="F68" s="17" t="s">
        <v>182</v>
      </c>
      <c r="G68" s="18">
        <v>26</v>
      </c>
      <c r="H68" s="17" t="s">
        <v>2</v>
      </c>
      <c r="I68" s="17" t="s">
        <v>3</v>
      </c>
    </row>
    <row r="69" spans="1:9" x14ac:dyDescent="0.2">
      <c r="A69" s="17">
        <v>2018</v>
      </c>
      <c r="B69" s="17">
        <v>1</v>
      </c>
      <c r="C69" s="17">
        <v>28</v>
      </c>
      <c r="D69" s="17" t="s">
        <v>91</v>
      </c>
      <c r="E69" s="17" t="s">
        <v>183</v>
      </c>
      <c r="F69" s="17" t="s">
        <v>184</v>
      </c>
      <c r="G69" s="18">
        <v>28</v>
      </c>
      <c r="H69" s="17" t="s">
        <v>2</v>
      </c>
      <c r="I69" s="17" t="s">
        <v>3</v>
      </c>
    </row>
    <row r="70" spans="1:9" x14ac:dyDescent="0.2">
      <c r="A70" s="17">
        <v>2018</v>
      </c>
      <c r="B70" s="17">
        <v>2</v>
      </c>
      <c r="C70" s="17">
        <v>14</v>
      </c>
      <c r="D70" s="17" t="s">
        <v>44</v>
      </c>
      <c r="E70" s="17" t="s">
        <v>185</v>
      </c>
      <c r="F70" s="17" t="s">
        <v>186</v>
      </c>
      <c r="G70" s="18">
        <v>19</v>
      </c>
      <c r="H70" s="17" t="s">
        <v>14</v>
      </c>
      <c r="I70" s="17" t="s">
        <v>3</v>
      </c>
    </row>
    <row r="71" spans="1:9" x14ac:dyDescent="0.2">
      <c r="A71" s="17">
        <v>2018</v>
      </c>
      <c r="B71" s="17">
        <v>4</v>
      </c>
      <c r="C71" s="17">
        <v>22</v>
      </c>
      <c r="D71" s="17" t="s">
        <v>160</v>
      </c>
      <c r="E71" s="17" t="s">
        <v>187</v>
      </c>
      <c r="F71" s="17" t="s">
        <v>188</v>
      </c>
      <c r="G71" s="18">
        <v>29</v>
      </c>
      <c r="H71" s="17" t="s">
        <v>2</v>
      </c>
      <c r="I71" s="17" t="s">
        <v>3</v>
      </c>
    </row>
    <row r="72" spans="1:9" x14ac:dyDescent="0.2">
      <c r="A72" s="17">
        <v>2018</v>
      </c>
      <c r="B72" s="17">
        <v>5</v>
      </c>
      <c r="C72" s="17">
        <v>18</v>
      </c>
      <c r="D72" s="17" t="s">
        <v>38</v>
      </c>
      <c r="E72" s="17" t="s">
        <v>189</v>
      </c>
      <c r="F72" s="17" t="s">
        <v>190</v>
      </c>
      <c r="G72" s="18">
        <v>17</v>
      </c>
      <c r="H72" s="17" t="s">
        <v>2</v>
      </c>
      <c r="I72" s="17" t="s">
        <v>3</v>
      </c>
    </row>
    <row r="73" spans="1:9" x14ac:dyDescent="0.2">
      <c r="A73" s="17">
        <v>2018</v>
      </c>
      <c r="B73" s="17">
        <v>6</v>
      </c>
      <c r="C73" s="17">
        <v>28</v>
      </c>
      <c r="D73" s="17" t="s">
        <v>191</v>
      </c>
      <c r="E73" s="17" t="s">
        <v>192</v>
      </c>
      <c r="F73" s="17" t="s">
        <v>193</v>
      </c>
      <c r="G73" s="18">
        <v>38</v>
      </c>
      <c r="H73" s="17" t="s">
        <v>2</v>
      </c>
      <c r="I73" s="17" t="s">
        <v>3</v>
      </c>
    </row>
    <row r="74" spans="1:9" x14ac:dyDescent="0.2">
      <c r="A74" s="17">
        <v>2018</v>
      </c>
      <c r="B74" s="17">
        <v>10</v>
      </c>
      <c r="C74" s="17">
        <v>27</v>
      </c>
      <c r="D74" s="17" t="s">
        <v>91</v>
      </c>
      <c r="E74" s="17" t="s">
        <v>194</v>
      </c>
      <c r="F74" s="17" t="s">
        <v>195</v>
      </c>
      <c r="G74" s="18">
        <v>46</v>
      </c>
      <c r="H74" s="17" t="s">
        <v>2</v>
      </c>
      <c r="I74" s="17" t="s">
        <v>3</v>
      </c>
    </row>
    <row r="75" spans="1:9" x14ac:dyDescent="0.2">
      <c r="A75" s="17">
        <v>2018</v>
      </c>
      <c r="B75" s="17">
        <v>11</v>
      </c>
      <c r="C75" s="17">
        <v>7</v>
      </c>
      <c r="D75" s="17" t="s">
        <v>82</v>
      </c>
      <c r="E75" s="17" t="s">
        <v>196</v>
      </c>
      <c r="F75" s="17" t="s">
        <v>197</v>
      </c>
      <c r="G75" s="18">
        <v>28</v>
      </c>
      <c r="H75" s="17" t="s">
        <v>2</v>
      </c>
      <c r="I75" s="17" t="s">
        <v>3</v>
      </c>
    </row>
    <row r="76" spans="1:9" x14ac:dyDescent="0.2">
      <c r="A76" s="17">
        <v>2019</v>
      </c>
      <c r="B76" s="17">
        <v>1</v>
      </c>
      <c r="C76" s="17">
        <v>23</v>
      </c>
      <c r="D76" s="17" t="s">
        <v>44</v>
      </c>
      <c r="E76" s="17" t="s">
        <v>198</v>
      </c>
      <c r="F76" s="17" t="s">
        <v>199</v>
      </c>
      <c r="G76" s="18">
        <v>21</v>
      </c>
      <c r="H76" s="17" t="s">
        <v>2</v>
      </c>
      <c r="I76" s="17" t="s">
        <v>3</v>
      </c>
    </row>
    <row r="77" spans="1:9" x14ac:dyDescent="0.2">
      <c r="A77" s="17">
        <v>2019</v>
      </c>
      <c r="B77" s="17">
        <v>2</v>
      </c>
      <c r="C77" s="17">
        <v>15</v>
      </c>
      <c r="D77" s="17" t="s">
        <v>50</v>
      </c>
      <c r="E77" s="17" t="s">
        <v>141</v>
      </c>
      <c r="F77" s="17" t="s">
        <v>200</v>
      </c>
      <c r="G77" s="18">
        <v>45</v>
      </c>
      <c r="H77" s="17" t="s">
        <v>5</v>
      </c>
      <c r="I77" s="17" t="s">
        <v>3</v>
      </c>
    </row>
    <row r="78" spans="1:9" x14ac:dyDescent="0.2">
      <c r="A78" s="17">
        <v>2019</v>
      </c>
      <c r="B78" s="17">
        <v>5</v>
      </c>
      <c r="C78" s="17">
        <v>31</v>
      </c>
      <c r="D78" s="17" t="s">
        <v>97</v>
      </c>
      <c r="E78" s="17" t="s">
        <v>201</v>
      </c>
      <c r="F78" s="17" t="s">
        <v>202</v>
      </c>
      <c r="G78" s="18">
        <v>40</v>
      </c>
      <c r="H78" s="17" t="s">
        <v>5</v>
      </c>
      <c r="I78" s="17" t="s">
        <v>3</v>
      </c>
    </row>
    <row r="79" spans="1:9" x14ac:dyDescent="0.2">
      <c r="A79" s="17">
        <v>2019</v>
      </c>
      <c r="B79" s="17">
        <v>8</v>
      </c>
      <c r="C79" s="17">
        <v>3</v>
      </c>
      <c r="D79" s="17" t="s">
        <v>38</v>
      </c>
      <c r="E79" s="17" t="s">
        <v>203</v>
      </c>
      <c r="F79" s="17" t="s">
        <v>204</v>
      </c>
      <c r="G79" s="18">
        <v>21</v>
      </c>
      <c r="H79" s="17" t="s">
        <v>2</v>
      </c>
      <c r="I79" s="17" t="s">
        <v>3</v>
      </c>
    </row>
    <row r="80" spans="1:9" x14ac:dyDescent="0.2">
      <c r="A80" s="17">
        <v>2019</v>
      </c>
      <c r="B80" s="17">
        <v>8</v>
      </c>
      <c r="C80" s="17">
        <v>4</v>
      </c>
      <c r="D80" s="17" t="s">
        <v>74</v>
      </c>
      <c r="E80" s="17" t="s">
        <v>205</v>
      </c>
      <c r="F80" s="17" t="s">
        <v>206</v>
      </c>
      <c r="G80" s="18">
        <v>24</v>
      </c>
      <c r="H80" s="17" t="s">
        <v>2</v>
      </c>
      <c r="I80" s="17" t="s">
        <v>3</v>
      </c>
    </row>
    <row r="81" spans="1:9" x14ac:dyDescent="0.2">
      <c r="A81" s="17">
        <v>2020</v>
      </c>
      <c r="B81" s="17">
        <v>2</v>
      </c>
      <c r="C81" s="17">
        <v>26</v>
      </c>
      <c r="D81" s="17" t="s">
        <v>71</v>
      </c>
      <c r="E81" s="17" t="s">
        <v>207</v>
      </c>
      <c r="F81" s="17" t="s">
        <v>208</v>
      </c>
      <c r="G81" s="18">
        <v>51</v>
      </c>
      <c r="H81" s="17" t="s">
        <v>5</v>
      </c>
      <c r="I81" s="17" t="s">
        <v>3</v>
      </c>
    </row>
    <row r="82" spans="1:9" x14ac:dyDescent="0.2">
      <c r="A82" s="17">
        <v>2020</v>
      </c>
      <c r="B82" s="17">
        <v>3</v>
      </c>
      <c r="C82" s="17">
        <v>15</v>
      </c>
      <c r="D82" s="17" t="s">
        <v>67</v>
      </c>
      <c r="E82" s="17" t="s">
        <v>209</v>
      </c>
      <c r="F82" s="17" t="s">
        <v>210</v>
      </c>
      <c r="G82" s="18">
        <v>31</v>
      </c>
      <c r="H82" s="17" t="s">
        <v>14</v>
      </c>
      <c r="I82" s="17" t="s">
        <v>3</v>
      </c>
    </row>
    <row r="83" spans="1:9" x14ac:dyDescent="0.2">
      <c r="A83" s="17">
        <v>2021</v>
      </c>
      <c r="B83" s="17">
        <v>3</v>
      </c>
      <c r="C83" s="17">
        <v>16</v>
      </c>
      <c r="D83" s="17" t="s">
        <v>35</v>
      </c>
      <c r="E83" s="17" t="s">
        <v>211</v>
      </c>
      <c r="F83" s="17" t="s">
        <v>212</v>
      </c>
      <c r="G83" s="18">
        <v>21</v>
      </c>
      <c r="H83" s="17" t="s">
        <v>2</v>
      </c>
      <c r="I83" s="17" t="s">
        <v>3</v>
      </c>
    </row>
    <row r="84" spans="1:9" x14ac:dyDescent="0.2">
      <c r="A84" s="17">
        <v>2021</v>
      </c>
      <c r="B84" s="17">
        <v>3</v>
      </c>
      <c r="C84" s="17">
        <v>22</v>
      </c>
      <c r="D84" s="17" t="s">
        <v>29</v>
      </c>
      <c r="E84" s="17" t="s">
        <v>213</v>
      </c>
      <c r="F84" s="17" t="s">
        <v>214</v>
      </c>
      <c r="G84" s="18">
        <v>21</v>
      </c>
      <c r="H84" s="17" t="s">
        <v>13</v>
      </c>
      <c r="I84" s="17" t="s">
        <v>3</v>
      </c>
    </row>
    <row r="85" spans="1:9" x14ac:dyDescent="0.2">
      <c r="A85" s="17">
        <v>2021</v>
      </c>
      <c r="B85" s="17">
        <v>3</v>
      </c>
      <c r="C85" s="17">
        <v>31</v>
      </c>
      <c r="D85" s="17" t="s">
        <v>82</v>
      </c>
      <c r="E85" s="17" t="s">
        <v>215</v>
      </c>
      <c r="F85" s="17" t="s">
        <v>216</v>
      </c>
      <c r="G85" s="18">
        <v>44</v>
      </c>
      <c r="H85" s="17" t="s">
        <v>14</v>
      </c>
      <c r="I85" s="17" t="s">
        <v>3</v>
      </c>
    </row>
    <row r="86" spans="1:9" x14ac:dyDescent="0.2">
      <c r="A86" s="17">
        <v>2021</v>
      </c>
      <c r="B86" s="17">
        <v>4</v>
      </c>
      <c r="C86" s="17">
        <v>15</v>
      </c>
      <c r="D86" s="17" t="s">
        <v>53</v>
      </c>
      <c r="E86" s="17" t="s">
        <v>217</v>
      </c>
      <c r="F86" s="17" t="s">
        <v>218</v>
      </c>
      <c r="G86" s="18">
        <v>19</v>
      </c>
      <c r="H86" s="17" t="s">
        <v>2</v>
      </c>
      <c r="I86" s="17" t="s">
        <v>3</v>
      </c>
    </row>
    <row r="87" spans="1:9" x14ac:dyDescent="0.2">
      <c r="A87" s="17">
        <v>2021</v>
      </c>
      <c r="B87" s="17">
        <v>5</v>
      </c>
      <c r="C87" s="17">
        <v>26</v>
      </c>
      <c r="D87" s="17" t="s">
        <v>82</v>
      </c>
      <c r="E87" s="17" t="s">
        <v>219</v>
      </c>
      <c r="F87" s="17" t="s">
        <v>220</v>
      </c>
      <c r="G87" s="18">
        <v>57</v>
      </c>
      <c r="H87" s="17" t="s">
        <v>2</v>
      </c>
      <c r="I87" s="17" t="s">
        <v>3</v>
      </c>
    </row>
    <row r="88" spans="1:9" x14ac:dyDescent="0.2">
      <c r="A88" s="17">
        <v>2021</v>
      </c>
      <c r="B88" s="17">
        <v>9</v>
      </c>
      <c r="C88" s="17">
        <v>12</v>
      </c>
      <c r="D88" s="17" t="s">
        <v>79</v>
      </c>
      <c r="E88" s="17" t="s">
        <v>221</v>
      </c>
      <c r="F88" s="17" t="s">
        <v>222</v>
      </c>
      <c r="G88" s="18">
        <v>38</v>
      </c>
      <c r="H88" s="17" t="s">
        <v>5</v>
      </c>
      <c r="I88" s="17" t="s">
        <v>3</v>
      </c>
    </row>
    <row r="89" spans="1:9" x14ac:dyDescent="0.2">
      <c r="A89" s="17">
        <v>2021</v>
      </c>
      <c r="B89" s="17">
        <v>10</v>
      </c>
      <c r="C89" s="17">
        <v>21</v>
      </c>
      <c r="D89" s="17" t="s">
        <v>85</v>
      </c>
      <c r="E89" s="17" t="s">
        <v>223</v>
      </c>
      <c r="F89" s="17" t="s">
        <v>224</v>
      </c>
      <c r="G89" s="18">
        <v>22</v>
      </c>
      <c r="H89" s="17" t="s">
        <v>5</v>
      </c>
      <c r="I89" s="17" t="s">
        <v>3</v>
      </c>
    </row>
    <row r="90" spans="1:9" x14ac:dyDescent="0.2">
      <c r="A90" s="17">
        <v>2021</v>
      </c>
      <c r="B90" s="17">
        <v>11</v>
      </c>
      <c r="C90" s="17">
        <v>30</v>
      </c>
      <c r="D90" s="17" t="s">
        <v>168</v>
      </c>
      <c r="E90" s="17" t="s">
        <v>225</v>
      </c>
      <c r="F90" s="17" t="s">
        <v>226</v>
      </c>
      <c r="G90" s="18">
        <v>15</v>
      </c>
      <c r="H90" s="17" t="s">
        <v>2</v>
      </c>
      <c r="I90" s="17" t="s">
        <v>3</v>
      </c>
    </row>
    <row r="91" spans="1:9" x14ac:dyDescent="0.2">
      <c r="A91" s="17">
        <v>2022</v>
      </c>
      <c r="B91" s="17">
        <v>2</v>
      </c>
      <c r="C91" s="17">
        <v>28</v>
      </c>
      <c r="D91" s="17" t="s">
        <v>82</v>
      </c>
      <c r="E91" s="17" t="s">
        <v>227</v>
      </c>
      <c r="F91" s="17" t="s">
        <v>228</v>
      </c>
      <c r="G91" s="18">
        <v>39</v>
      </c>
      <c r="H91" s="17" t="s">
        <v>14</v>
      </c>
      <c r="I91" s="17" t="s">
        <v>3</v>
      </c>
    </row>
    <row r="92" spans="1:9" x14ac:dyDescent="0.2">
      <c r="A92" s="17">
        <v>2022</v>
      </c>
      <c r="B92" s="17">
        <v>5</v>
      </c>
      <c r="C92" s="17">
        <v>14</v>
      </c>
      <c r="D92" s="17" t="s">
        <v>117</v>
      </c>
      <c r="E92" s="17" t="s">
        <v>229</v>
      </c>
      <c r="F92" s="17" t="s">
        <v>230</v>
      </c>
      <c r="G92" s="18">
        <v>18</v>
      </c>
      <c r="H92" s="17" t="s">
        <v>2</v>
      </c>
      <c r="I92" s="17" t="s">
        <v>3</v>
      </c>
    </row>
    <row r="93" spans="1:9" x14ac:dyDescent="0.2">
      <c r="A93" s="17">
        <v>2022</v>
      </c>
      <c r="B93" s="17">
        <v>5</v>
      </c>
      <c r="C93" s="17">
        <v>24</v>
      </c>
      <c r="D93" s="17" t="s">
        <v>38</v>
      </c>
      <c r="E93" s="17" t="s">
        <v>231</v>
      </c>
      <c r="F93" s="17" t="s">
        <v>232</v>
      </c>
      <c r="G93" s="18">
        <v>18</v>
      </c>
      <c r="H93" s="17" t="s">
        <v>14</v>
      </c>
      <c r="I93" s="17" t="s">
        <v>3</v>
      </c>
    </row>
    <row r="94" spans="1:9" x14ac:dyDescent="0.2">
      <c r="A94" s="17">
        <v>2022</v>
      </c>
      <c r="B94" s="17">
        <v>6</v>
      </c>
      <c r="C94" s="17">
        <v>1</v>
      </c>
      <c r="D94" s="17" t="s">
        <v>233</v>
      </c>
      <c r="E94" s="17" t="s">
        <v>234</v>
      </c>
      <c r="F94" s="17" t="s">
        <v>235</v>
      </c>
      <c r="G94" s="18">
        <v>45</v>
      </c>
      <c r="H94" s="17" t="s">
        <v>5</v>
      </c>
      <c r="I94" s="17" t="s">
        <v>3</v>
      </c>
    </row>
    <row r="95" spans="1:9" x14ac:dyDescent="0.2">
      <c r="A95" s="17">
        <v>2022</v>
      </c>
      <c r="B95" s="17">
        <v>7</v>
      </c>
      <c r="C95" s="17">
        <v>4</v>
      </c>
      <c r="D95" s="17" t="s">
        <v>50</v>
      </c>
      <c r="E95" s="17" t="s">
        <v>236</v>
      </c>
      <c r="F95" s="17" t="s">
        <v>237</v>
      </c>
      <c r="G95" s="17">
        <v>21</v>
      </c>
      <c r="H95" s="17" t="s">
        <v>2</v>
      </c>
      <c r="I95" s="17" t="s">
        <v>3</v>
      </c>
    </row>
    <row r="96" spans="1:9" x14ac:dyDescent="0.2">
      <c r="A96" s="17">
        <v>2022</v>
      </c>
      <c r="B96" s="17">
        <v>10</v>
      </c>
      <c r="C96" s="17">
        <v>13</v>
      </c>
      <c r="D96" s="17" t="s">
        <v>114</v>
      </c>
      <c r="E96" s="17" t="s">
        <v>238</v>
      </c>
      <c r="F96" s="17" t="s">
        <v>239</v>
      </c>
      <c r="G96" s="17">
        <v>15</v>
      </c>
      <c r="H96" s="17" t="s">
        <v>2</v>
      </c>
      <c r="I96" s="17" t="s">
        <v>3</v>
      </c>
    </row>
    <row r="97" spans="1:9" x14ac:dyDescent="0.2">
      <c r="A97" s="17">
        <v>2022</v>
      </c>
      <c r="B97" s="17">
        <v>11</v>
      </c>
      <c r="C97" s="17">
        <v>19</v>
      </c>
      <c r="D97" s="17" t="s">
        <v>29</v>
      </c>
      <c r="E97" s="17" t="s">
        <v>240</v>
      </c>
      <c r="F97" s="17" t="s">
        <v>241</v>
      </c>
      <c r="G97" s="17">
        <v>22</v>
      </c>
      <c r="H97" s="17" t="s">
        <v>2</v>
      </c>
      <c r="I97" s="17" t="s">
        <v>3</v>
      </c>
    </row>
    <row r="98" spans="1:9" x14ac:dyDescent="0.2">
      <c r="A98" s="17">
        <v>2022</v>
      </c>
      <c r="B98" s="17">
        <v>11</v>
      </c>
      <c r="C98" s="17">
        <v>22</v>
      </c>
      <c r="D98" s="17" t="s">
        <v>97</v>
      </c>
      <c r="E98" s="17" t="s">
        <v>242</v>
      </c>
      <c r="F98" s="17" t="s">
        <v>243</v>
      </c>
      <c r="G98" s="17">
        <v>31</v>
      </c>
      <c r="H98" s="17" t="s">
        <v>5</v>
      </c>
      <c r="I98" s="17" t="s">
        <v>3</v>
      </c>
    </row>
    <row r="99" spans="1:9" x14ac:dyDescent="0.2">
      <c r="A99" s="17">
        <v>2023</v>
      </c>
      <c r="B99" s="17">
        <v>1</v>
      </c>
      <c r="C99" s="17">
        <v>21</v>
      </c>
      <c r="D99" s="17" t="s">
        <v>82</v>
      </c>
      <c r="E99" s="17" t="s">
        <v>244</v>
      </c>
      <c r="F99" s="17" t="s">
        <v>245</v>
      </c>
      <c r="G99" s="17">
        <v>72</v>
      </c>
      <c r="H99" s="17" t="s">
        <v>11</v>
      </c>
      <c r="I99" s="17" t="s">
        <v>3</v>
      </c>
    </row>
    <row r="100" spans="1:9" x14ac:dyDescent="0.2">
      <c r="A100" s="17">
        <v>2023</v>
      </c>
      <c r="B100" s="17">
        <v>1</v>
      </c>
      <c r="C100" s="17">
        <v>23</v>
      </c>
      <c r="D100" s="17" t="s">
        <v>82</v>
      </c>
      <c r="E100" s="17" t="s">
        <v>246</v>
      </c>
      <c r="F100" s="17" t="s">
        <v>247</v>
      </c>
      <c r="G100" s="17">
        <v>66</v>
      </c>
      <c r="H100" s="17" t="s">
        <v>11</v>
      </c>
      <c r="I100" s="17" t="s">
        <v>3</v>
      </c>
    </row>
    <row r="101" spans="1:9" x14ac:dyDescent="0.2">
      <c r="A101" s="17">
        <v>2023</v>
      </c>
      <c r="B101" s="17">
        <v>3</v>
      </c>
      <c r="C101" s="17">
        <v>27</v>
      </c>
      <c r="D101" s="17" t="s">
        <v>160</v>
      </c>
      <c r="E101" s="17" t="s">
        <v>248</v>
      </c>
      <c r="F101" s="17" t="s">
        <v>249</v>
      </c>
      <c r="G101" s="17">
        <v>28</v>
      </c>
      <c r="H101" s="17" t="s">
        <v>2</v>
      </c>
      <c r="I101" s="17" t="s">
        <v>6</v>
      </c>
    </row>
    <row r="102" spans="1:9" x14ac:dyDescent="0.2">
      <c r="A102" s="17">
        <v>2023</v>
      </c>
      <c r="B102" s="17">
        <v>4</v>
      </c>
      <c r="C102" s="17">
        <v>10</v>
      </c>
      <c r="D102" s="17" t="s">
        <v>111</v>
      </c>
      <c r="E102" s="17" t="s">
        <v>250</v>
      </c>
      <c r="F102" s="17" t="s">
        <v>251</v>
      </c>
      <c r="G102" s="17">
        <v>25</v>
      </c>
      <c r="H102" s="17" t="s">
        <v>2</v>
      </c>
      <c r="I102" s="17" t="s">
        <v>3</v>
      </c>
    </row>
    <row r="103" spans="1:9" x14ac:dyDescent="0.2">
      <c r="A103" s="17">
        <v>2023</v>
      </c>
      <c r="B103" s="17">
        <v>5</v>
      </c>
      <c r="C103" s="17">
        <v>6</v>
      </c>
      <c r="D103" s="17" t="s">
        <v>38</v>
      </c>
      <c r="E103" s="17" t="s">
        <v>252</v>
      </c>
      <c r="F103" s="17" t="s">
        <v>253</v>
      </c>
      <c r="G103" s="17">
        <v>33</v>
      </c>
      <c r="H103" s="17" t="s">
        <v>14</v>
      </c>
      <c r="I103" s="17" t="s">
        <v>3</v>
      </c>
    </row>
    <row r="104" spans="1:9" x14ac:dyDescent="0.2">
      <c r="A104" s="17">
        <v>2023</v>
      </c>
      <c r="B104" s="17">
        <v>7</v>
      </c>
      <c r="C104" s="17">
        <v>3</v>
      </c>
      <c r="D104" s="17" t="s">
        <v>91</v>
      </c>
      <c r="E104" s="17" t="s">
        <v>254</v>
      </c>
      <c r="F104" s="17" t="s">
        <v>255</v>
      </c>
      <c r="G104" s="17">
        <v>40</v>
      </c>
      <c r="H104" s="17" t="s">
        <v>5</v>
      </c>
      <c r="I104" s="17" t="s">
        <v>3</v>
      </c>
    </row>
    <row r="105" spans="1:9" x14ac:dyDescent="0.2">
      <c r="A105" s="17">
        <v>2023</v>
      </c>
      <c r="B105" s="17">
        <v>10</v>
      </c>
      <c r="C105" s="17">
        <v>25</v>
      </c>
      <c r="D105" s="17" t="s">
        <v>256</v>
      </c>
      <c r="E105" s="17" t="s">
        <v>257</v>
      </c>
      <c r="F105" s="17" t="s">
        <v>258</v>
      </c>
      <c r="G105" s="17">
        <v>40</v>
      </c>
      <c r="H105" s="17" t="s">
        <v>2</v>
      </c>
      <c r="I105" s="17" t="s">
        <v>3</v>
      </c>
    </row>
    <row r="106" spans="1:9" x14ac:dyDescent="0.2">
      <c r="A106" s="17">
        <v>2024</v>
      </c>
      <c r="B106" s="17">
        <v>6</v>
      </c>
      <c r="C106" s="17">
        <v>21</v>
      </c>
      <c r="D106" s="17" t="s">
        <v>26</v>
      </c>
      <c r="E106" s="17" t="s">
        <v>259</v>
      </c>
      <c r="F106" s="17" t="s">
        <v>260</v>
      </c>
      <c r="G106" s="17">
        <v>44</v>
      </c>
      <c r="H106" s="17" t="s">
        <v>2</v>
      </c>
      <c r="I106" s="17" t="s">
        <v>3</v>
      </c>
    </row>
    <row r="107" spans="1:9" x14ac:dyDescent="0.2">
      <c r="A107" s="17">
        <v>2024</v>
      </c>
      <c r="B107" s="17">
        <v>9</v>
      </c>
      <c r="C107" s="17">
        <v>2</v>
      </c>
      <c r="D107" s="17" t="s">
        <v>50</v>
      </c>
      <c r="E107" s="17" t="s">
        <v>261</v>
      </c>
      <c r="F107" s="17" t="s">
        <v>262</v>
      </c>
      <c r="G107" s="17">
        <v>30</v>
      </c>
      <c r="H107" s="17" t="s">
        <v>5</v>
      </c>
      <c r="I107" s="17" t="s">
        <v>3</v>
      </c>
    </row>
    <row r="108" spans="1:9" x14ac:dyDescent="0.2">
      <c r="A108" s="17">
        <v>2024</v>
      </c>
      <c r="B108" s="17">
        <v>9</v>
      </c>
      <c r="C108" s="17">
        <v>4</v>
      </c>
      <c r="D108" s="17" t="s">
        <v>35</v>
      </c>
      <c r="E108" s="17" t="s">
        <v>263</v>
      </c>
      <c r="F108" s="17" t="s">
        <v>264</v>
      </c>
      <c r="G108" s="17">
        <v>14</v>
      </c>
      <c r="H108" s="17" t="s">
        <v>2</v>
      </c>
      <c r="I108" s="17" t="s">
        <v>3</v>
      </c>
    </row>
    <row r="109" spans="1:9" x14ac:dyDescent="0.2">
      <c r="A109" s="17">
        <v>2025</v>
      </c>
      <c r="B109" s="17">
        <v>1</v>
      </c>
      <c r="C109" s="17">
        <v>27</v>
      </c>
      <c r="D109" s="17" t="s">
        <v>149</v>
      </c>
      <c r="E109" s="17" t="s">
        <v>265</v>
      </c>
      <c r="F109" s="17" t="s">
        <v>266</v>
      </c>
      <c r="G109" s="17">
        <v>58</v>
      </c>
      <c r="H109" s="17" t="s">
        <v>14</v>
      </c>
      <c r="I109" s="17" t="s">
        <v>3</v>
      </c>
    </row>
    <row r="110" spans="1:9" x14ac:dyDescent="0.2">
      <c r="A110" s="17">
        <v>2025</v>
      </c>
      <c r="B110" s="17">
        <v>7</v>
      </c>
      <c r="C110" s="17">
        <v>28</v>
      </c>
      <c r="D110" s="17" t="s">
        <v>117</v>
      </c>
      <c r="E110" s="17" t="s">
        <v>267</v>
      </c>
      <c r="F110" s="17" t="s">
        <v>268</v>
      </c>
      <c r="G110" s="17">
        <v>27</v>
      </c>
      <c r="H110" s="17" t="s">
        <v>5</v>
      </c>
      <c r="I110" s="17" t="s">
        <v>3</v>
      </c>
    </row>
    <row r="111" spans="1:9" x14ac:dyDescent="0.2">
      <c r="A111" s="17">
        <v>2025</v>
      </c>
      <c r="B111" s="17">
        <v>7</v>
      </c>
      <c r="C111" s="17">
        <v>29</v>
      </c>
      <c r="D111" s="17" t="s">
        <v>160</v>
      </c>
      <c r="E111" s="17" t="s">
        <v>269</v>
      </c>
      <c r="F111" s="17" t="s">
        <v>270</v>
      </c>
      <c r="G111" s="17">
        <v>28</v>
      </c>
      <c r="H111" s="17" t="s">
        <v>2</v>
      </c>
      <c r="I111" s="17" t="s">
        <v>3</v>
      </c>
    </row>
    <row r="112" spans="1:9" x14ac:dyDescent="0.2">
      <c r="A112" s="17">
        <v>2025</v>
      </c>
      <c r="B112" s="17">
        <v>8</v>
      </c>
      <c r="C112" s="17">
        <v>1</v>
      </c>
      <c r="D112" s="17" t="s">
        <v>271</v>
      </c>
      <c r="E112" s="17" t="s">
        <v>272</v>
      </c>
      <c r="F112" s="17" t="s">
        <v>273</v>
      </c>
      <c r="G112" s="17">
        <v>45</v>
      </c>
      <c r="H112" s="17" t="s">
        <v>2</v>
      </c>
      <c r="I112" s="17" t="s">
        <v>3</v>
      </c>
    </row>
  </sheetData>
  <autoFilter ref="A1:I112" xr:uid="{D0C275A9-22D8-7849-9F2A-2CC5262A3A33}"/>
  <mergeCells count="1">
    <mergeCell ref="U2:X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8199-2135-BA43-8143-82BE81D02863}">
  <dimension ref="A1:AJ109"/>
  <sheetViews>
    <sheetView topLeftCell="U1" workbookViewId="0">
      <selection activeCell="G1" sqref="G1"/>
    </sheetView>
  </sheetViews>
  <sheetFormatPr baseColWidth="10" defaultRowHeight="14" x14ac:dyDescent="0.2"/>
  <cols>
    <col min="1" max="1" width="9.6640625" style="11" bestFit="1" customWidth="1"/>
    <col min="2" max="2" width="10.6640625" style="11" bestFit="1" customWidth="1"/>
    <col min="3" max="3" width="8.83203125" style="11" bestFit="1" customWidth="1"/>
    <col min="4" max="4" width="14.6640625" style="11" bestFit="1" customWidth="1"/>
    <col min="5" max="5" width="11" style="11" customWidth="1"/>
    <col min="6" max="6" width="25.1640625" style="11" customWidth="1"/>
    <col min="7" max="10" width="10.83203125" style="11"/>
    <col min="11" max="12" width="15.83203125" style="13" customWidth="1"/>
    <col min="13" max="14" width="10.83203125" style="6"/>
    <col min="15" max="15" width="22.83203125" style="12" bestFit="1" customWidth="1"/>
    <col min="16" max="16" width="10.83203125" style="6"/>
    <col min="17" max="17" width="25.1640625" style="6" bestFit="1" customWidth="1"/>
    <col min="18" max="18" width="10.83203125" style="6"/>
    <col min="19" max="19" width="27.6640625" style="6" bestFit="1" customWidth="1"/>
    <col min="20" max="20" width="10.83203125" style="6"/>
    <col min="21" max="21" width="27.6640625" style="6" bestFit="1" customWidth="1"/>
    <col min="22" max="23" width="10.83203125" style="6"/>
    <col min="24" max="24" width="20.33203125" style="6" bestFit="1" customWidth="1"/>
    <col min="25" max="29" width="10.83203125" style="6"/>
    <col min="30" max="30" width="37.1640625" style="6" bestFit="1" customWidth="1"/>
    <col min="31" max="31" width="25.33203125" style="6" bestFit="1" customWidth="1"/>
    <col min="32" max="32" width="14.5" style="6" bestFit="1" customWidth="1"/>
    <col min="33" max="33" width="9.6640625" style="6" bestFit="1" customWidth="1"/>
    <col min="34" max="16384" width="10.83203125" style="6"/>
  </cols>
  <sheetData>
    <row r="1" spans="1:36" x14ac:dyDescent="0.2">
      <c r="A1" s="9" t="s">
        <v>16</v>
      </c>
      <c r="B1" s="9" t="s">
        <v>17</v>
      </c>
      <c r="C1" s="9" t="s">
        <v>18</v>
      </c>
      <c r="D1" s="9" t="s">
        <v>19</v>
      </c>
      <c r="E1" s="9" t="s">
        <v>20</v>
      </c>
      <c r="F1" s="9" t="s">
        <v>21</v>
      </c>
      <c r="G1" s="14" t="s">
        <v>286</v>
      </c>
      <c r="H1" s="14" t="s">
        <v>287</v>
      </c>
      <c r="K1" s="14" t="s">
        <v>286</v>
      </c>
      <c r="L1" s="14" t="s">
        <v>288</v>
      </c>
      <c r="O1" s="10" t="s">
        <v>286</v>
      </c>
      <c r="S1" s="10" t="s">
        <v>288</v>
      </c>
    </row>
    <row r="2" spans="1:36" x14ac:dyDescent="0.2">
      <c r="A2" s="11">
        <v>1998</v>
      </c>
      <c r="B2" s="11">
        <v>3</v>
      </c>
      <c r="C2" s="11">
        <v>7</v>
      </c>
      <c r="D2" s="11" t="s">
        <v>23</v>
      </c>
      <c r="E2" s="11" t="s">
        <v>24</v>
      </c>
      <c r="F2" s="11" t="s">
        <v>25</v>
      </c>
      <c r="G2" s="11" t="s">
        <v>289</v>
      </c>
      <c r="H2" s="11" t="s">
        <v>290</v>
      </c>
      <c r="K2" s="13" t="s">
        <v>291</v>
      </c>
      <c r="L2" s="13" t="s">
        <v>292</v>
      </c>
      <c r="O2" s="12" t="s">
        <v>291</v>
      </c>
      <c r="P2" s="6">
        <f>COUNTIF(K:K,O2)+2</f>
        <v>73</v>
      </c>
      <c r="Q2" s="12" t="s">
        <v>437</v>
      </c>
      <c r="R2" s="7">
        <f t="shared" ref="R2:R18" si="0">P2/SUM($P$2:$P$18)</f>
        <v>0.65765765765765771</v>
      </c>
      <c r="S2" s="13" t="s">
        <v>292</v>
      </c>
      <c r="T2" s="6">
        <f>COUNTIF(L:L,S2)+2</f>
        <v>76</v>
      </c>
      <c r="U2" s="13" t="s">
        <v>443</v>
      </c>
      <c r="V2" s="7">
        <f>T2/SUM($T$2:$T$25)</f>
        <v>0.68468468468468469</v>
      </c>
      <c r="X2" s="21"/>
      <c r="AD2" s="30" t="s">
        <v>457</v>
      </c>
      <c r="AE2" s="30"/>
      <c r="AF2" s="30"/>
      <c r="AG2" s="30"/>
      <c r="AJ2" s="12"/>
    </row>
    <row r="3" spans="1:36" x14ac:dyDescent="0.2">
      <c r="A3" s="11">
        <v>1998</v>
      </c>
      <c r="B3" s="11">
        <v>3</v>
      </c>
      <c r="C3" s="11">
        <v>24</v>
      </c>
      <c r="D3" s="11" t="s">
        <v>26</v>
      </c>
      <c r="E3" s="11" t="s">
        <v>27</v>
      </c>
      <c r="F3" s="11" t="s">
        <v>28</v>
      </c>
      <c r="G3" s="11" t="s">
        <v>293</v>
      </c>
      <c r="H3" s="11" t="s">
        <v>290</v>
      </c>
      <c r="K3" s="13" t="s">
        <v>294</v>
      </c>
      <c r="L3" s="13" t="s">
        <v>292</v>
      </c>
      <c r="O3" s="12" t="s">
        <v>302</v>
      </c>
      <c r="P3" s="6">
        <f>COUNTIF(K:K,O3)+1</f>
        <v>9</v>
      </c>
      <c r="Q3" s="12" t="s">
        <v>303</v>
      </c>
      <c r="R3" s="7">
        <f t="shared" si="0"/>
        <v>8.1081081081081086E-2</v>
      </c>
      <c r="S3" s="13" t="s">
        <v>296</v>
      </c>
      <c r="T3" s="6">
        <f>COUNTIF(L:L,S3)+1</f>
        <v>7</v>
      </c>
      <c r="U3" s="13" t="s">
        <v>444</v>
      </c>
      <c r="V3" s="7">
        <f t="shared" ref="V3:V25" si="1">T3/SUM($T$2:$T$25)</f>
        <v>6.3063063063063057E-2</v>
      </c>
      <c r="AD3" s="22"/>
      <c r="AE3" s="23" t="s">
        <v>8</v>
      </c>
      <c r="AF3" s="23" t="s">
        <v>297</v>
      </c>
      <c r="AG3" s="23" t="s">
        <v>10</v>
      </c>
    </row>
    <row r="4" spans="1:36" x14ac:dyDescent="0.2">
      <c r="A4" s="11">
        <v>1999</v>
      </c>
      <c r="B4" s="11">
        <v>4</v>
      </c>
      <c r="C4" s="11">
        <v>20</v>
      </c>
      <c r="D4" s="11" t="s">
        <v>29</v>
      </c>
      <c r="E4" s="11" t="s">
        <v>30</v>
      </c>
      <c r="F4" s="11" t="s">
        <v>31</v>
      </c>
      <c r="G4" s="11" t="s">
        <v>298</v>
      </c>
      <c r="H4" s="11" t="s">
        <v>299</v>
      </c>
      <c r="K4" s="13" t="s">
        <v>300</v>
      </c>
      <c r="L4" s="13" t="s">
        <v>301</v>
      </c>
      <c r="O4" s="12" t="s">
        <v>295</v>
      </c>
      <c r="P4" s="6">
        <f>COUNTIF(K:K,O4)+2</f>
        <v>8</v>
      </c>
      <c r="Q4" s="12" t="s">
        <v>438</v>
      </c>
      <c r="R4" s="7">
        <f t="shared" si="0"/>
        <v>7.2072072072072071E-2</v>
      </c>
      <c r="S4" s="13" t="s">
        <v>301</v>
      </c>
      <c r="T4" s="6">
        <f t="shared" ref="T4:T25" si="2">COUNTIF(L:L,S4)</f>
        <v>3</v>
      </c>
      <c r="U4" s="13" t="s">
        <v>445</v>
      </c>
      <c r="V4" s="7">
        <f t="shared" si="1"/>
        <v>2.7027027027027029E-2</v>
      </c>
      <c r="Y4" s="7"/>
      <c r="AD4" s="24" t="s">
        <v>302</v>
      </c>
      <c r="AE4" s="25">
        <v>0.14864864864864866</v>
      </c>
      <c r="AF4" s="25">
        <v>0.73</v>
      </c>
      <c r="AG4" s="25">
        <f>AE4-AF4</f>
        <v>-0.5813513513513513</v>
      </c>
      <c r="AJ4" s="12"/>
    </row>
    <row r="5" spans="1:36" x14ac:dyDescent="0.2">
      <c r="A5" s="11">
        <v>1999</v>
      </c>
      <c r="B5" s="11">
        <v>6</v>
      </c>
      <c r="C5" s="11">
        <v>3</v>
      </c>
      <c r="D5" s="11" t="s">
        <v>32</v>
      </c>
      <c r="E5" s="11" t="s">
        <v>33</v>
      </c>
      <c r="F5" s="11" t="s">
        <v>34</v>
      </c>
      <c r="G5" s="11" t="s">
        <v>289</v>
      </c>
      <c r="H5" s="11" t="s">
        <v>290</v>
      </c>
      <c r="K5" s="13" t="s">
        <v>291</v>
      </c>
      <c r="L5" s="13" t="s">
        <v>292</v>
      </c>
      <c r="O5" s="12" t="s">
        <v>306</v>
      </c>
      <c r="P5" s="6">
        <f t="shared" ref="P5:P12" si="3">COUNTIF(K:K,O5)</f>
        <v>3</v>
      </c>
      <c r="Q5" s="12" t="s">
        <v>439</v>
      </c>
      <c r="R5" s="7">
        <f t="shared" si="0"/>
        <v>2.7027027027027029E-2</v>
      </c>
      <c r="S5" s="13" t="s">
        <v>307</v>
      </c>
      <c r="T5" s="6">
        <f t="shared" si="2"/>
        <v>2</v>
      </c>
      <c r="U5" s="13" t="s">
        <v>308</v>
      </c>
      <c r="V5" s="7">
        <f t="shared" si="1"/>
        <v>1.8018018018018018E-2</v>
      </c>
      <c r="AD5" s="22" t="s">
        <v>295</v>
      </c>
      <c r="AE5" s="25">
        <v>7.2072072072072071E-2</v>
      </c>
      <c r="AF5" s="25">
        <v>8.0000000000000002E-3</v>
      </c>
      <c r="AG5" s="25">
        <f>AE5-AF5</f>
        <v>6.4072072072072078E-2</v>
      </c>
      <c r="AJ5" s="12"/>
    </row>
    <row r="6" spans="1:36" x14ac:dyDescent="0.2">
      <c r="A6" s="11">
        <v>1999</v>
      </c>
      <c r="B6" s="11">
        <v>7</v>
      </c>
      <c r="C6" s="11">
        <v>29</v>
      </c>
      <c r="D6" s="11" t="s">
        <v>35</v>
      </c>
      <c r="E6" s="11" t="s">
        <v>36</v>
      </c>
      <c r="F6" s="11" t="s">
        <v>37</v>
      </c>
      <c r="G6" s="11" t="s">
        <v>304</v>
      </c>
      <c r="H6" s="11" t="s">
        <v>290</v>
      </c>
      <c r="K6" s="13" t="s">
        <v>305</v>
      </c>
      <c r="L6" s="13" t="s">
        <v>292</v>
      </c>
      <c r="O6" s="12" t="s">
        <v>312</v>
      </c>
      <c r="P6" s="6">
        <f t="shared" si="3"/>
        <v>3</v>
      </c>
      <c r="Q6" s="12" t="s">
        <v>440</v>
      </c>
      <c r="R6" s="7">
        <f t="shared" si="0"/>
        <v>2.7027027027027029E-2</v>
      </c>
      <c r="S6" s="13" t="s">
        <v>434</v>
      </c>
      <c r="T6" s="6">
        <f t="shared" si="2"/>
        <v>2</v>
      </c>
      <c r="U6" s="13" t="s">
        <v>446</v>
      </c>
      <c r="V6" s="7">
        <f t="shared" si="1"/>
        <v>1.8018018018018018E-2</v>
      </c>
      <c r="AD6" s="22" t="s">
        <v>315</v>
      </c>
      <c r="AE6" s="25">
        <v>4.5045045045045045E-3</v>
      </c>
      <c r="AF6" s="25">
        <v>2.1000000000000001E-2</v>
      </c>
      <c r="AG6" s="25">
        <f>AE6-AF6</f>
        <v>-1.6495495495495498E-2</v>
      </c>
      <c r="AJ6" s="12"/>
    </row>
    <row r="7" spans="1:36" x14ac:dyDescent="0.2">
      <c r="A7" s="11">
        <v>1999</v>
      </c>
      <c r="B7" s="11">
        <v>9</v>
      </c>
      <c r="C7" s="11">
        <v>15</v>
      </c>
      <c r="D7" s="11" t="s">
        <v>38</v>
      </c>
      <c r="E7" s="11" t="s">
        <v>39</v>
      </c>
      <c r="F7" s="11" t="s">
        <v>40</v>
      </c>
      <c r="G7" s="11" t="s">
        <v>309</v>
      </c>
      <c r="H7" s="11" t="s">
        <v>310</v>
      </c>
      <c r="K7" s="13" t="s">
        <v>311</v>
      </c>
      <c r="L7" s="13" t="s">
        <v>292</v>
      </c>
      <c r="O7" s="12" t="s">
        <v>316</v>
      </c>
      <c r="P7" s="6">
        <f t="shared" si="3"/>
        <v>2</v>
      </c>
      <c r="Q7" s="12" t="s">
        <v>317</v>
      </c>
      <c r="R7" s="7">
        <f t="shared" si="0"/>
        <v>1.8018018018018018E-2</v>
      </c>
      <c r="S7" s="13" t="s">
        <v>341</v>
      </c>
      <c r="T7" s="6">
        <f t="shared" si="2"/>
        <v>2</v>
      </c>
      <c r="U7" s="13" t="s">
        <v>447</v>
      </c>
      <c r="V7" s="7">
        <f t="shared" si="1"/>
        <v>1.8018018018018018E-2</v>
      </c>
      <c r="AD7" s="22" t="s">
        <v>320</v>
      </c>
      <c r="AE7" s="25">
        <v>9.0090090090090086E-2</v>
      </c>
      <c r="AF7" s="25">
        <v>2.9000000000000001E-2</v>
      </c>
      <c r="AG7" s="25">
        <f>AE7-AF7</f>
        <v>6.1090090090090088E-2</v>
      </c>
      <c r="AJ7" s="12"/>
    </row>
    <row r="8" spans="1:36" x14ac:dyDescent="0.2">
      <c r="A8" s="11">
        <v>1999</v>
      </c>
      <c r="B8" s="11">
        <v>11</v>
      </c>
      <c r="C8" s="11">
        <v>2</v>
      </c>
      <c r="D8" s="11" t="s">
        <v>41</v>
      </c>
      <c r="E8" s="11" t="s">
        <v>42</v>
      </c>
      <c r="F8" s="11" t="s">
        <v>43</v>
      </c>
      <c r="G8" s="11" t="s">
        <v>289</v>
      </c>
      <c r="H8" s="11" t="s">
        <v>290</v>
      </c>
      <c r="K8" s="13" t="s">
        <v>291</v>
      </c>
      <c r="L8" s="13" t="s">
        <v>292</v>
      </c>
      <c r="O8" s="12" t="s">
        <v>322</v>
      </c>
      <c r="P8" s="6">
        <f t="shared" si="3"/>
        <v>2</v>
      </c>
      <c r="Q8" s="12" t="s">
        <v>323</v>
      </c>
      <c r="R8" s="7">
        <f t="shared" si="0"/>
        <v>1.8018018018018018E-2</v>
      </c>
      <c r="S8" s="13" t="s">
        <v>313</v>
      </c>
      <c r="T8" s="6">
        <f t="shared" si="2"/>
        <v>2</v>
      </c>
      <c r="U8" s="13" t="s">
        <v>314</v>
      </c>
      <c r="V8" s="7">
        <f t="shared" si="1"/>
        <v>1.8018018018018018E-2</v>
      </c>
      <c r="AD8" s="22" t="s">
        <v>326</v>
      </c>
      <c r="AE8" s="25">
        <v>0.68468468468468469</v>
      </c>
      <c r="AF8" s="25">
        <v>0.21299999999999999</v>
      </c>
      <c r="AG8" s="25">
        <f>AE8-AF8</f>
        <v>0.47168468468468472</v>
      </c>
      <c r="AJ8" s="12"/>
    </row>
    <row r="9" spans="1:36" x14ac:dyDescent="0.2">
      <c r="A9" s="11">
        <v>1999</v>
      </c>
      <c r="B9" s="11">
        <v>12</v>
      </c>
      <c r="C9" s="11">
        <v>30</v>
      </c>
      <c r="D9" s="11" t="s">
        <v>44</v>
      </c>
      <c r="E9" s="11" t="s">
        <v>45</v>
      </c>
      <c r="F9" s="11" t="s">
        <v>46</v>
      </c>
      <c r="G9" s="11" t="s">
        <v>321</v>
      </c>
      <c r="H9" s="11" t="s">
        <v>290</v>
      </c>
      <c r="K9" s="13" t="s">
        <v>321</v>
      </c>
      <c r="L9" s="13" t="s">
        <v>292</v>
      </c>
      <c r="O9" s="12" t="s">
        <v>311</v>
      </c>
      <c r="P9" s="6">
        <f t="shared" si="3"/>
        <v>2</v>
      </c>
      <c r="Q9" s="12" t="s">
        <v>327</v>
      </c>
      <c r="R9" s="7">
        <f t="shared" si="0"/>
        <v>1.8018018018018018E-2</v>
      </c>
      <c r="S9" s="13" t="s">
        <v>318</v>
      </c>
      <c r="T9" s="6">
        <f t="shared" si="2"/>
        <v>1</v>
      </c>
      <c r="U9" s="13" t="s">
        <v>319</v>
      </c>
      <c r="V9" s="7">
        <f t="shared" si="1"/>
        <v>9.0090090090090089E-3</v>
      </c>
      <c r="AE9" s="7"/>
      <c r="AF9" s="7"/>
      <c r="AG9" s="7"/>
    </row>
    <row r="10" spans="1:36" x14ac:dyDescent="0.2">
      <c r="A10" s="11">
        <v>2000</v>
      </c>
      <c r="B10" s="11">
        <v>12</v>
      </c>
      <c r="C10" s="11">
        <v>26</v>
      </c>
      <c r="D10" s="11" t="s">
        <v>47</v>
      </c>
      <c r="E10" s="11" t="s">
        <v>48</v>
      </c>
      <c r="F10" s="11" t="s">
        <v>49</v>
      </c>
      <c r="G10" s="11" t="s">
        <v>289</v>
      </c>
      <c r="H10" s="11" t="s">
        <v>290</v>
      </c>
      <c r="K10" s="13" t="s">
        <v>291</v>
      </c>
      <c r="L10" s="13" t="s">
        <v>292</v>
      </c>
      <c r="O10" s="12" t="s">
        <v>331</v>
      </c>
      <c r="P10" s="6">
        <f t="shared" si="3"/>
        <v>1</v>
      </c>
      <c r="Q10" s="12" t="s">
        <v>332</v>
      </c>
      <c r="R10" s="7">
        <f t="shared" si="0"/>
        <v>9.0090090090090089E-3</v>
      </c>
      <c r="S10" s="13" t="s">
        <v>431</v>
      </c>
      <c r="T10" s="6">
        <f t="shared" si="2"/>
        <v>1</v>
      </c>
      <c r="U10" s="13" t="s">
        <v>448</v>
      </c>
      <c r="V10" s="7">
        <f t="shared" si="1"/>
        <v>9.0090090090090089E-3</v>
      </c>
      <c r="AJ10" s="12"/>
    </row>
    <row r="11" spans="1:36" x14ac:dyDescent="0.2">
      <c r="A11" s="11">
        <v>2001</v>
      </c>
      <c r="B11" s="11">
        <v>2</v>
      </c>
      <c r="C11" s="11">
        <v>5</v>
      </c>
      <c r="D11" s="11" t="s">
        <v>47</v>
      </c>
      <c r="E11" s="11" t="s">
        <v>330</v>
      </c>
      <c r="F11" s="11" t="s">
        <v>52</v>
      </c>
      <c r="G11" s="11" t="s">
        <v>289</v>
      </c>
      <c r="H11" s="11" t="s">
        <v>290</v>
      </c>
      <c r="K11" s="13" t="s">
        <v>291</v>
      </c>
      <c r="L11" s="13" t="s">
        <v>292</v>
      </c>
      <c r="O11" s="12" t="s">
        <v>336</v>
      </c>
      <c r="P11" s="6">
        <f t="shared" si="3"/>
        <v>1</v>
      </c>
      <c r="Q11" s="12" t="s">
        <v>337</v>
      </c>
      <c r="R11" s="7">
        <f t="shared" si="0"/>
        <v>9.0090090090090089E-3</v>
      </c>
      <c r="S11" s="13" t="s">
        <v>435</v>
      </c>
      <c r="T11" s="6">
        <f t="shared" si="2"/>
        <v>1</v>
      </c>
      <c r="U11" s="13" t="s">
        <v>449</v>
      </c>
      <c r="V11" s="7">
        <f t="shared" si="1"/>
        <v>9.0090090090090089E-3</v>
      </c>
      <c r="AJ11" s="12"/>
    </row>
    <row r="12" spans="1:36" x14ac:dyDescent="0.2">
      <c r="A12" s="11">
        <v>2002</v>
      </c>
      <c r="B12" s="11">
        <v>3</v>
      </c>
      <c r="C12" s="11">
        <v>22</v>
      </c>
      <c r="D12" s="11" t="s">
        <v>53</v>
      </c>
      <c r="E12" s="11" t="s">
        <v>54</v>
      </c>
      <c r="F12" s="11" t="s">
        <v>55</v>
      </c>
      <c r="G12" s="11" t="s">
        <v>335</v>
      </c>
      <c r="H12" s="11" t="s">
        <v>290</v>
      </c>
      <c r="K12" s="13" t="s">
        <v>302</v>
      </c>
      <c r="L12" s="13" t="s">
        <v>292</v>
      </c>
      <c r="O12" s="12" t="s">
        <v>305</v>
      </c>
      <c r="P12" s="6">
        <f t="shared" si="3"/>
        <v>1</v>
      </c>
      <c r="Q12" s="12" t="s">
        <v>340</v>
      </c>
      <c r="R12" s="7">
        <f t="shared" si="0"/>
        <v>9.0090090090090089E-3</v>
      </c>
      <c r="S12" s="13" t="s">
        <v>324</v>
      </c>
      <c r="T12" s="6">
        <f t="shared" si="2"/>
        <v>1</v>
      </c>
      <c r="U12" s="13" t="s">
        <v>325</v>
      </c>
      <c r="V12" s="7">
        <f t="shared" si="1"/>
        <v>9.0090090090090089E-3</v>
      </c>
      <c r="AJ12" s="12"/>
    </row>
    <row r="13" spans="1:36" x14ac:dyDescent="0.2">
      <c r="A13" s="11">
        <v>2003</v>
      </c>
      <c r="B13" s="11">
        <v>2</v>
      </c>
      <c r="C13" s="11">
        <v>25</v>
      </c>
      <c r="D13" s="11" t="s">
        <v>56</v>
      </c>
      <c r="E13" s="11" t="s">
        <v>57</v>
      </c>
      <c r="F13" s="11" t="s">
        <v>58</v>
      </c>
      <c r="G13" s="11" t="s">
        <v>289</v>
      </c>
      <c r="H13" s="11" t="s">
        <v>290</v>
      </c>
      <c r="K13" s="13" t="s">
        <v>291</v>
      </c>
      <c r="L13" s="13" t="s">
        <v>292</v>
      </c>
      <c r="O13" s="12" t="s">
        <v>344</v>
      </c>
      <c r="P13" s="6">
        <v>1</v>
      </c>
      <c r="Q13" s="12" t="s">
        <v>345</v>
      </c>
      <c r="R13" s="7">
        <f t="shared" si="0"/>
        <v>9.0090090090090089E-3</v>
      </c>
      <c r="S13" s="13" t="s">
        <v>429</v>
      </c>
      <c r="T13" s="6">
        <f t="shared" si="2"/>
        <v>1</v>
      </c>
      <c r="U13" s="13" t="s">
        <v>450</v>
      </c>
      <c r="V13" s="7">
        <f t="shared" si="1"/>
        <v>9.0090090090090089E-3</v>
      </c>
      <c r="X13" s="15"/>
      <c r="AD13" s="26"/>
      <c r="AJ13" s="12"/>
    </row>
    <row r="14" spans="1:36" x14ac:dyDescent="0.2">
      <c r="A14" s="11">
        <v>2003</v>
      </c>
      <c r="B14" s="11">
        <v>7</v>
      </c>
      <c r="C14" s="11">
        <v>8</v>
      </c>
      <c r="D14" s="11" t="s">
        <v>59</v>
      </c>
      <c r="E14" s="11" t="s">
        <v>60</v>
      </c>
      <c r="F14" s="11" t="s">
        <v>61</v>
      </c>
      <c r="G14" s="11" t="s">
        <v>342</v>
      </c>
      <c r="H14" s="11" t="s">
        <v>343</v>
      </c>
      <c r="K14" s="13" t="s">
        <v>302</v>
      </c>
      <c r="L14" s="13" t="s">
        <v>292</v>
      </c>
      <c r="O14" s="12" t="s">
        <v>348</v>
      </c>
      <c r="P14" s="6">
        <v>1</v>
      </c>
      <c r="Q14" s="12" t="s">
        <v>349</v>
      </c>
      <c r="R14" s="7">
        <f t="shared" si="0"/>
        <v>9.0090090090090089E-3</v>
      </c>
      <c r="S14" s="13" t="s">
        <v>328</v>
      </c>
      <c r="T14" s="6">
        <f t="shared" si="2"/>
        <v>1</v>
      </c>
      <c r="U14" s="13" t="s">
        <v>329</v>
      </c>
      <c r="V14" s="7">
        <f t="shared" si="1"/>
        <v>9.0090090090090089E-3</v>
      </c>
      <c r="AJ14" s="12"/>
    </row>
    <row r="15" spans="1:36" x14ac:dyDescent="0.2">
      <c r="A15" s="11">
        <v>2003</v>
      </c>
      <c r="B15" s="11">
        <v>8</v>
      </c>
      <c r="C15" s="11">
        <v>27</v>
      </c>
      <c r="D15" s="11" t="s">
        <v>50</v>
      </c>
      <c r="E15" s="11" t="s">
        <v>62</v>
      </c>
      <c r="F15" s="11" t="s">
        <v>63</v>
      </c>
      <c r="G15" s="11" t="s">
        <v>289</v>
      </c>
      <c r="H15" s="11" t="s">
        <v>290</v>
      </c>
      <c r="K15" s="13" t="s">
        <v>291</v>
      </c>
      <c r="L15" s="13" t="s">
        <v>292</v>
      </c>
      <c r="O15" s="12" t="s">
        <v>352</v>
      </c>
      <c r="P15" s="6">
        <f>COUNTIF(K:K,O15)</f>
        <v>1</v>
      </c>
      <c r="Q15" s="12" t="s">
        <v>353</v>
      </c>
      <c r="R15" s="7">
        <f t="shared" si="0"/>
        <v>9.0090090090090089E-3</v>
      </c>
      <c r="S15" s="13" t="s">
        <v>333</v>
      </c>
      <c r="T15" s="6">
        <f t="shared" si="2"/>
        <v>1</v>
      </c>
      <c r="U15" s="13" t="s">
        <v>334</v>
      </c>
      <c r="V15" s="7">
        <f t="shared" si="1"/>
        <v>9.0090090090090089E-3</v>
      </c>
    </row>
    <row r="16" spans="1:36" x14ac:dyDescent="0.2">
      <c r="A16" s="11">
        <v>2003</v>
      </c>
      <c r="B16" s="11">
        <v>10</v>
      </c>
      <c r="C16" s="11">
        <v>24</v>
      </c>
      <c r="D16" s="11" t="s">
        <v>64</v>
      </c>
      <c r="E16" s="11" t="s">
        <v>65</v>
      </c>
      <c r="F16" s="11" t="s">
        <v>66</v>
      </c>
      <c r="G16" s="11" t="s">
        <v>289</v>
      </c>
      <c r="H16" s="11" t="s">
        <v>290</v>
      </c>
      <c r="K16" s="13" t="s">
        <v>291</v>
      </c>
      <c r="L16" s="13" t="s">
        <v>292</v>
      </c>
      <c r="O16" s="12" t="s">
        <v>321</v>
      </c>
      <c r="P16" s="6">
        <f>COUNTIF(K:K,O16)</f>
        <v>1</v>
      </c>
      <c r="Q16" s="12" t="s">
        <v>358</v>
      </c>
      <c r="R16" s="7">
        <f t="shared" si="0"/>
        <v>9.0090090090090089E-3</v>
      </c>
      <c r="S16" s="13" t="s">
        <v>441</v>
      </c>
      <c r="T16" s="6">
        <f t="shared" si="2"/>
        <v>1</v>
      </c>
      <c r="U16" s="13" t="s">
        <v>451</v>
      </c>
      <c r="V16" s="7">
        <f t="shared" si="1"/>
        <v>9.0090090090090089E-3</v>
      </c>
      <c r="AJ16" s="12"/>
    </row>
    <row r="17" spans="1:36" x14ac:dyDescent="0.2">
      <c r="A17" s="11">
        <v>2004</v>
      </c>
      <c r="B17" s="11">
        <v>7</v>
      </c>
      <c r="C17" s="11">
        <v>2</v>
      </c>
      <c r="D17" s="11" t="s">
        <v>67</v>
      </c>
      <c r="E17" s="11" t="s">
        <v>68</v>
      </c>
      <c r="F17" s="11" t="s">
        <v>69</v>
      </c>
      <c r="G17" s="11" t="s">
        <v>289</v>
      </c>
      <c r="H17" s="11" t="s">
        <v>290</v>
      </c>
      <c r="K17" s="13" t="s">
        <v>291</v>
      </c>
      <c r="L17" s="13" t="s">
        <v>292</v>
      </c>
      <c r="O17" s="12" t="s">
        <v>357</v>
      </c>
      <c r="P17" s="6">
        <f>COUNTIF(K:K,O17)</f>
        <v>1</v>
      </c>
      <c r="Q17" s="12" t="s">
        <v>361</v>
      </c>
      <c r="R17" s="7">
        <f t="shared" si="0"/>
        <v>9.0090090090090089E-3</v>
      </c>
      <c r="S17" s="13" t="s">
        <v>430</v>
      </c>
      <c r="T17" s="6">
        <f t="shared" si="2"/>
        <v>1</v>
      </c>
      <c r="U17" s="13" t="s">
        <v>452</v>
      </c>
      <c r="V17" s="7">
        <f t="shared" si="1"/>
        <v>9.0090090090090089E-3</v>
      </c>
      <c r="AJ17" s="12"/>
    </row>
    <row r="18" spans="1:36" x14ac:dyDescent="0.2">
      <c r="A18" s="11">
        <v>2004</v>
      </c>
      <c r="B18" s="11">
        <v>11</v>
      </c>
      <c r="C18" s="11">
        <v>21</v>
      </c>
      <c r="D18" s="11" t="s">
        <v>71</v>
      </c>
      <c r="E18" s="11" t="s">
        <v>72</v>
      </c>
      <c r="F18" s="11" t="s">
        <v>73</v>
      </c>
      <c r="G18" s="11" t="s">
        <v>356</v>
      </c>
      <c r="H18" s="11" t="s">
        <v>290</v>
      </c>
      <c r="K18" s="13" t="s">
        <v>357</v>
      </c>
      <c r="L18" s="13" t="s">
        <v>292</v>
      </c>
      <c r="O18" s="12" t="s">
        <v>406</v>
      </c>
      <c r="P18" s="6">
        <f>COUNTIF(K:K,O18)</f>
        <v>1</v>
      </c>
      <c r="Q18" s="12" t="s">
        <v>442</v>
      </c>
      <c r="R18" s="7">
        <f t="shared" si="0"/>
        <v>9.0090090090090089E-3</v>
      </c>
      <c r="S18" s="13" t="s">
        <v>338</v>
      </c>
      <c r="T18" s="6">
        <f t="shared" si="2"/>
        <v>1</v>
      </c>
      <c r="U18" s="13" t="s">
        <v>339</v>
      </c>
      <c r="V18" s="7">
        <f t="shared" si="1"/>
        <v>9.0090090090090089E-3</v>
      </c>
      <c r="AJ18" s="12"/>
    </row>
    <row r="19" spans="1:36" x14ac:dyDescent="0.2">
      <c r="A19" s="11">
        <v>2004</v>
      </c>
      <c r="B19" s="11">
        <v>12</v>
      </c>
      <c r="C19" s="11">
        <v>8</v>
      </c>
      <c r="D19" s="11" t="s">
        <v>74</v>
      </c>
      <c r="E19" s="11" t="s">
        <v>75</v>
      </c>
      <c r="F19" s="11" t="s">
        <v>76</v>
      </c>
      <c r="G19" s="11" t="s">
        <v>289</v>
      </c>
      <c r="H19" s="11" t="s">
        <v>290</v>
      </c>
      <c r="K19" s="13" t="s">
        <v>291</v>
      </c>
      <c r="L19" s="13" t="s">
        <v>292</v>
      </c>
      <c r="S19" s="13" t="s">
        <v>433</v>
      </c>
      <c r="T19" s="6">
        <f t="shared" si="2"/>
        <v>1</v>
      </c>
      <c r="U19" s="13" t="s">
        <v>453</v>
      </c>
      <c r="V19" s="7">
        <f t="shared" si="1"/>
        <v>9.0090090090090089E-3</v>
      </c>
      <c r="AJ19" s="12"/>
    </row>
    <row r="20" spans="1:36" x14ac:dyDescent="0.2">
      <c r="A20" s="11">
        <v>2005</v>
      </c>
      <c r="B20" s="11">
        <v>3</v>
      </c>
      <c r="C20" s="11">
        <v>12</v>
      </c>
      <c r="D20" s="11" t="s">
        <v>71</v>
      </c>
      <c r="E20" s="11" t="s">
        <v>77</v>
      </c>
      <c r="F20" s="11" t="s">
        <v>78</v>
      </c>
      <c r="G20" s="11" t="s">
        <v>362</v>
      </c>
      <c r="H20" s="11" t="s">
        <v>290</v>
      </c>
      <c r="K20" s="13" t="s">
        <v>302</v>
      </c>
      <c r="L20" s="13" t="s">
        <v>292</v>
      </c>
      <c r="S20" s="13" t="s">
        <v>346</v>
      </c>
      <c r="T20" s="6">
        <f t="shared" si="2"/>
        <v>1</v>
      </c>
      <c r="U20" s="13" t="s">
        <v>347</v>
      </c>
      <c r="V20" s="7">
        <f t="shared" si="1"/>
        <v>9.0090090090090089E-3</v>
      </c>
    </row>
    <row r="21" spans="1:36" x14ac:dyDescent="0.2">
      <c r="A21" s="11">
        <v>2005</v>
      </c>
      <c r="B21" s="11">
        <v>3</v>
      </c>
      <c r="C21" s="11">
        <v>21</v>
      </c>
      <c r="D21" s="11" t="s">
        <v>79</v>
      </c>
      <c r="E21" s="11" t="s">
        <v>80</v>
      </c>
      <c r="F21" s="11" t="s">
        <v>81</v>
      </c>
      <c r="G21" s="11" t="s">
        <v>289</v>
      </c>
      <c r="H21" s="11" t="s">
        <v>290</v>
      </c>
      <c r="K21" s="13" t="s">
        <v>291</v>
      </c>
      <c r="L21" s="13" t="s">
        <v>292</v>
      </c>
      <c r="S21" s="13" t="s">
        <v>432</v>
      </c>
      <c r="T21" s="6">
        <f t="shared" si="2"/>
        <v>1</v>
      </c>
      <c r="U21" s="13" t="s">
        <v>454</v>
      </c>
      <c r="V21" s="7">
        <f t="shared" si="1"/>
        <v>9.0090090090090089E-3</v>
      </c>
    </row>
    <row r="22" spans="1:36" x14ac:dyDescent="0.2">
      <c r="A22" s="11">
        <v>2006</v>
      </c>
      <c r="B22" s="11">
        <v>1</v>
      </c>
      <c r="C22" s="11">
        <v>30</v>
      </c>
      <c r="D22" s="11" t="s">
        <v>82</v>
      </c>
      <c r="E22" s="11" t="s">
        <v>83</v>
      </c>
      <c r="F22" s="11" t="s">
        <v>84</v>
      </c>
      <c r="G22" s="11" t="s">
        <v>289</v>
      </c>
      <c r="H22" s="11" t="s">
        <v>290</v>
      </c>
      <c r="K22" s="13" t="s">
        <v>291</v>
      </c>
      <c r="L22" s="13" t="s">
        <v>292</v>
      </c>
      <c r="S22" s="13" t="s">
        <v>359</v>
      </c>
      <c r="T22" s="6">
        <f t="shared" si="2"/>
        <v>1</v>
      </c>
      <c r="U22" s="13" t="s">
        <v>360</v>
      </c>
      <c r="V22" s="7">
        <f t="shared" si="1"/>
        <v>9.0090090090090089E-3</v>
      </c>
    </row>
    <row r="23" spans="1:36" x14ac:dyDescent="0.2">
      <c r="A23" s="11">
        <v>2006</v>
      </c>
      <c r="B23" s="11">
        <v>3</v>
      </c>
      <c r="C23" s="11">
        <v>24</v>
      </c>
      <c r="D23" s="11" t="s">
        <v>85</v>
      </c>
      <c r="E23" s="11" t="s">
        <v>86</v>
      </c>
      <c r="F23" s="11" t="s">
        <v>87</v>
      </c>
      <c r="G23" s="11" t="s">
        <v>289</v>
      </c>
      <c r="H23" s="11" t="s">
        <v>290</v>
      </c>
      <c r="K23" s="13" t="s">
        <v>291</v>
      </c>
      <c r="L23" s="13" t="s">
        <v>292</v>
      </c>
      <c r="S23" s="13" t="s">
        <v>436</v>
      </c>
      <c r="T23" s="6">
        <f t="shared" si="2"/>
        <v>1</v>
      </c>
      <c r="U23" s="13" t="s">
        <v>455</v>
      </c>
      <c r="V23" s="7">
        <f t="shared" si="1"/>
        <v>9.0090090090090089E-3</v>
      </c>
    </row>
    <row r="24" spans="1:36" x14ac:dyDescent="0.2">
      <c r="A24" s="11">
        <v>2006</v>
      </c>
      <c r="B24" s="11">
        <v>5</v>
      </c>
      <c r="C24" s="11">
        <v>21</v>
      </c>
      <c r="D24" s="11" t="s">
        <v>88</v>
      </c>
      <c r="E24" s="11" t="s">
        <v>89</v>
      </c>
      <c r="F24" s="11" t="s">
        <v>90</v>
      </c>
      <c r="G24" s="11" t="s">
        <v>289</v>
      </c>
      <c r="H24" s="11" t="s">
        <v>290</v>
      </c>
      <c r="K24" s="13" t="s">
        <v>291</v>
      </c>
      <c r="L24" s="13" t="s">
        <v>292</v>
      </c>
      <c r="S24" s="13" t="s">
        <v>350</v>
      </c>
      <c r="T24" s="6">
        <f t="shared" si="2"/>
        <v>1</v>
      </c>
      <c r="U24" s="13" t="s">
        <v>351</v>
      </c>
      <c r="V24" s="7">
        <f t="shared" si="1"/>
        <v>9.0090090090090089E-3</v>
      </c>
    </row>
    <row r="25" spans="1:36" x14ac:dyDescent="0.2">
      <c r="A25" s="11">
        <v>2006</v>
      </c>
      <c r="B25" s="11">
        <v>10</v>
      </c>
      <c r="C25" s="11">
        <v>2</v>
      </c>
      <c r="D25" s="11" t="s">
        <v>91</v>
      </c>
      <c r="E25" s="11" t="s">
        <v>92</v>
      </c>
      <c r="F25" s="11" t="s">
        <v>93</v>
      </c>
      <c r="G25" s="11" t="s">
        <v>363</v>
      </c>
      <c r="H25" s="11" t="s">
        <v>290</v>
      </c>
      <c r="K25" s="13" t="s">
        <v>302</v>
      </c>
      <c r="L25" s="13" t="s">
        <v>292</v>
      </c>
      <c r="S25" s="13" t="s">
        <v>354</v>
      </c>
      <c r="T25" s="6">
        <f t="shared" si="2"/>
        <v>1</v>
      </c>
      <c r="U25" s="13" t="s">
        <v>355</v>
      </c>
      <c r="V25" s="7">
        <f t="shared" si="1"/>
        <v>9.0090090090090089E-3</v>
      </c>
    </row>
    <row r="26" spans="1:36" x14ac:dyDescent="0.2">
      <c r="A26" s="11">
        <v>2007</v>
      </c>
      <c r="B26" s="11">
        <v>2</v>
      </c>
      <c r="C26" s="11">
        <v>12</v>
      </c>
      <c r="D26" s="11" t="s">
        <v>94</v>
      </c>
      <c r="E26" s="11" t="s">
        <v>95</v>
      </c>
      <c r="F26" s="11" t="s">
        <v>96</v>
      </c>
      <c r="G26" s="11" t="s">
        <v>295</v>
      </c>
      <c r="H26" s="11" t="s">
        <v>296</v>
      </c>
      <c r="K26" s="13" t="s">
        <v>295</v>
      </c>
      <c r="L26" s="13" t="s">
        <v>296</v>
      </c>
      <c r="S26" s="12"/>
    </row>
    <row r="27" spans="1:36" x14ac:dyDescent="0.2">
      <c r="A27" s="11">
        <v>2007</v>
      </c>
      <c r="B27" s="11">
        <v>4</v>
      </c>
      <c r="C27" s="11">
        <v>16</v>
      </c>
      <c r="D27" s="11" t="s">
        <v>97</v>
      </c>
      <c r="E27" s="11" t="s">
        <v>98</v>
      </c>
      <c r="F27" s="11" t="s">
        <v>99</v>
      </c>
      <c r="G27" s="11" t="s">
        <v>364</v>
      </c>
      <c r="H27" s="11" t="s">
        <v>365</v>
      </c>
      <c r="K27" s="13" t="s">
        <v>291</v>
      </c>
      <c r="L27" s="13" t="s">
        <v>341</v>
      </c>
      <c r="S27" s="12"/>
    </row>
    <row r="28" spans="1:36" x14ac:dyDescent="0.2">
      <c r="A28" s="11">
        <v>2007</v>
      </c>
      <c r="B28" s="11">
        <v>10</v>
      </c>
      <c r="C28" s="11">
        <v>7</v>
      </c>
      <c r="D28" s="11" t="s">
        <v>71</v>
      </c>
      <c r="E28" s="11" t="s">
        <v>366</v>
      </c>
      <c r="F28" s="11" t="s">
        <v>101</v>
      </c>
      <c r="G28" s="11" t="s">
        <v>289</v>
      </c>
      <c r="H28" s="11" t="s">
        <v>290</v>
      </c>
      <c r="K28" s="13" t="s">
        <v>291</v>
      </c>
      <c r="L28" s="13" t="s">
        <v>292</v>
      </c>
      <c r="S28" s="12"/>
    </row>
    <row r="29" spans="1:36" x14ac:dyDescent="0.2">
      <c r="A29" s="11">
        <v>2007</v>
      </c>
      <c r="B29" s="11">
        <v>12</v>
      </c>
      <c r="C29" s="11">
        <v>5</v>
      </c>
      <c r="D29" s="11" t="s">
        <v>102</v>
      </c>
      <c r="E29" s="11" t="s">
        <v>103</v>
      </c>
      <c r="F29" s="11" t="s">
        <v>104</v>
      </c>
      <c r="G29" s="11" t="s">
        <v>289</v>
      </c>
      <c r="H29" s="11" t="s">
        <v>290</v>
      </c>
      <c r="K29" s="13" t="s">
        <v>291</v>
      </c>
      <c r="L29" s="13" t="s">
        <v>292</v>
      </c>
      <c r="S29" s="12"/>
    </row>
    <row r="30" spans="1:36" x14ac:dyDescent="0.2">
      <c r="A30" s="11">
        <v>2008</v>
      </c>
      <c r="B30" s="11">
        <v>2</v>
      </c>
      <c r="C30" s="11">
        <v>7</v>
      </c>
      <c r="D30" s="11" t="s">
        <v>67</v>
      </c>
      <c r="E30" s="11" t="s">
        <v>105</v>
      </c>
      <c r="F30" s="11" t="s">
        <v>106</v>
      </c>
      <c r="G30" s="11" t="s">
        <v>302</v>
      </c>
      <c r="H30" s="11" t="s">
        <v>290</v>
      </c>
      <c r="K30" s="13" t="s">
        <v>302</v>
      </c>
      <c r="L30" s="13" t="s">
        <v>292</v>
      </c>
      <c r="S30" s="12"/>
    </row>
    <row r="31" spans="1:36" x14ac:dyDescent="0.2">
      <c r="A31" s="11">
        <v>2008</v>
      </c>
      <c r="B31" s="11">
        <v>2</v>
      </c>
      <c r="C31" s="11">
        <v>14</v>
      </c>
      <c r="D31" s="11" t="s">
        <v>50</v>
      </c>
      <c r="E31" s="11" t="s">
        <v>107</v>
      </c>
      <c r="F31" s="11" t="s">
        <v>108</v>
      </c>
      <c r="G31" s="11" t="s">
        <v>367</v>
      </c>
      <c r="H31" s="11" t="s">
        <v>290</v>
      </c>
      <c r="K31" s="13" t="s">
        <v>291</v>
      </c>
      <c r="L31" s="13" t="s">
        <v>292</v>
      </c>
      <c r="S31" s="12"/>
    </row>
    <row r="32" spans="1:36" x14ac:dyDescent="0.2">
      <c r="A32" s="11">
        <v>2008</v>
      </c>
      <c r="B32" s="11">
        <v>3</v>
      </c>
      <c r="C32" s="11">
        <v>18</v>
      </c>
      <c r="D32" s="11" t="s">
        <v>82</v>
      </c>
      <c r="E32" s="11" t="s">
        <v>109</v>
      </c>
      <c r="F32" s="11" t="s">
        <v>110</v>
      </c>
      <c r="G32" s="11" t="s">
        <v>289</v>
      </c>
      <c r="H32" s="11" t="s">
        <v>290</v>
      </c>
      <c r="K32" s="13" t="s">
        <v>291</v>
      </c>
      <c r="L32" s="13" t="s">
        <v>292</v>
      </c>
      <c r="S32" s="12"/>
    </row>
    <row r="33" spans="1:19" x14ac:dyDescent="0.2">
      <c r="A33" s="11">
        <v>2008</v>
      </c>
      <c r="B33" s="11">
        <v>6</v>
      </c>
      <c r="C33" s="11">
        <v>25</v>
      </c>
      <c r="D33" s="11" t="s">
        <v>111</v>
      </c>
      <c r="E33" s="11" t="s">
        <v>112</v>
      </c>
      <c r="F33" s="11" t="s">
        <v>113</v>
      </c>
      <c r="G33" s="11" t="s">
        <v>289</v>
      </c>
      <c r="H33" s="11" t="s">
        <v>290</v>
      </c>
      <c r="K33" s="13" t="s">
        <v>291</v>
      </c>
      <c r="L33" s="13" t="s">
        <v>292</v>
      </c>
      <c r="S33" s="12"/>
    </row>
    <row r="34" spans="1:19" x14ac:dyDescent="0.2">
      <c r="A34" s="11">
        <v>2009</v>
      </c>
      <c r="B34" s="11">
        <v>3</v>
      </c>
      <c r="C34" s="11">
        <v>29</v>
      </c>
      <c r="D34" s="11" t="s">
        <v>114</v>
      </c>
      <c r="E34" s="11" t="s">
        <v>115</v>
      </c>
      <c r="F34" s="11" t="s">
        <v>116</v>
      </c>
      <c r="G34" s="11" t="s">
        <v>289</v>
      </c>
      <c r="H34" s="11" t="s">
        <v>290</v>
      </c>
      <c r="K34" s="13" t="s">
        <v>291</v>
      </c>
      <c r="L34" s="13" t="s">
        <v>292</v>
      </c>
      <c r="S34" s="12"/>
    </row>
    <row r="35" spans="1:19" x14ac:dyDescent="0.2">
      <c r="A35" s="11">
        <v>2009</v>
      </c>
      <c r="B35" s="11">
        <v>4</v>
      </c>
      <c r="C35" s="11">
        <v>3</v>
      </c>
      <c r="D35" s="11" t="s">
        <v>117</v>
      </c>
      <c r="E35" s="11" t="s">
        <v>118</v>
      </c>
      <c r="F35" s="11" t="s">
        <v>119</v>
      </c>
      <c r="G35" s="11" t="s">
        <v>289</v>
      </c>
      <c r="H35" s="11" t="s">
        <v>290</v>
      </c>
      <c r="K35" s="13" t="s">
        <v>291</v>
      </c>
      <c r="L35" s="13" t="s">
        <v>292</v>
      </c>
      <c r="S35" s="12"/>
    </row>
    <row r="36" spans="1:19" x14ac:dyDescent="0.2">
      <c r="A36" s="11">
        <v>2009</v>
      </c>
      <c r="B36" s="11">
        <v>11</v>
      </c>
      <c r="C36" s="11">
        <v>5</v>
      </c>
      <c r="D36" s="11" t="s">
        <v>38</v>
      </c>
      <c r="E36" s="11" t="s">
        <v>120</v>
      </c>
      <c r="F36" s="11" t="s">
        <v>121</v>
      </c>
      <c r="G36" s="11" t="s">
        <v>295</v>
      </c>
      <c r="H36" s="11" t="s">
        <v>296</v>
      </c>
      <c r="K36" s="13" t="s">
        <v>295</v>
      </c>
      <c r="L36" s="13" t="s">
        <v>296</v>
      </c>
      <c r="S36" s="12"/>
    </row>
    <row r="37" spans="1:19" x14ac:dyDescent="0.2">
      <c r="A37" s="11">
        <v>2009</v>
      </c>
      <c r="B37" s="11">
        <v>11</v>
      </c>
      <c r="C37" s="11">
        <v>29</v>
      </c>
      <c r="D37" s="11" t="s">
        <v>85</v>
      </c>
      <c r="E37" s="11" t="s">
        <v>122</v>
      </c>
      <c r="F37" s="11" t="s">
        <v>123</v>
      </c>
      <c r="G37" s="11" t="s">
        <v>289</v>
      </c>
      <c r="H37" s="11" t="s">
        <v>290</v>
      </c>
      <c r="K37" s="13" t="s">
        <v>291</v>
      </c>
      <c r="L37" s="13" t="s">
        <v>292</v>
      </c>
      <c r="S37" s="12"/>
    </row>
    <row r="38" spans="1:19" x14ac:dyDescent="0.2">
      <c r="A38" s="11">
        <v>2010</v>
      </c>
      <c r="B38" s="11">
        <v>6</v>
      </c>
      <c r="C38" s="11">
        <v>6</v>
      </c>
      <c r="D38" s="11" t="s">
        <v>44</v>
      </c>
      <c r="E38" s="11" t="s">
        <v>124</v>
      </c>
      <c r="F38" s="11" t="s">
        <v>125</v>
      </c>
      <c r="G38" s="11" t="s">
        <v>289</v>
      </c>
      <c r="H38" s="11" t="s">
        <v>290</v>
      </c>
      <c r="K38" s="13" t="s">
        <v>291</v>
      </c>
      <c r="L38" s="13" t="s">
        <v>292</v>
      </c>
      <c r="S38" s="12"/>
    </row>
    <row r="39" spans="1:19" x14ac:dyDescent="0.2">
      <c r="A39" s="11">
        <v>2010</v>
      </c>
      <c r="B39" s="11">
        <v>8</v>
      </c>
      <c r="C39" s="11">
        <v>3</v>
      </c>
      <c r="D39" s="11" t="s">
        <v>23</v>
      </c>
      <c r="E39" s="11" t="s">
        <v>126</v>
      </c>
      <c r="F39" s="11" t="s">
        <v>127</v>
      </c>
      <c r="G39" s="11" t="s">
        <v>289</v>
      </c>
      <c r="H39" s="11" t="s">
        <v>290</v>
      </c>
      <c r="K39" s="13" t="s">
        <v>291</v>
      </c>
      <c r="L39" s="13" t="s">
        <v>292</v>
      </c>
      <c r="S39" s="12"/>
    </row>
    <row r="40" spans="1:19" x14ac:dyDescent="0.2">
      <c r="A40" s="11">
        <v>2011</v>
      </c>
      <c r="B40" s="11">
        <v>1</v>
      </c>
      <c r="C40" s="11">
        <v>8</v>
      </c>
      <c r="D40" s="11" t="s">
        <v>128</v>
      </c>
      <c r="E40" s="11" t="s">
        <v>368</v>
      </c>
      <c r="F40" s="11" t="s">
        <v>130</v>
      </c>
      <c r="G40" s="11" t="s">
        <v>306</v>
      </c>
      <c r="H40" s="11" t="s">
        <v>369</v>
      </c>
      <c r="K40" s="13" t="s">
        <v>306</v>
      </c>
      <c r="L40" s="13" t="s">
        <v>338</v>
      </c>
      <c r="S40" s="12"/>
    </row>
    <row r="41" spans="1:19" x14ac:dyDescent="0.2">
      <c r="A41" s="11">
        <v>2011</v>
      </c>
      <c r="B41" s="11">
        <v>9</v>
      </c>
      <c r="C41" s="11">
        <v>6</v>
      </c>
      <c r="D41" s="11" t="s">
        <v>32</v>
      </c>
      <c r="E41" s="11" t="s">
        <v>131</v>
      </c>
      <c r="F41" s="11" t="s">
        <v>132</v>
      </c>
      <c r="G41" s="11" t="s">
        <v>370</v>
      </c>
      <c r="H41" s="11" t="s">
        <v>290</v>
      </c>
      <c r="K41" s="13" t="s">
        <v>316</v>
      </c>
      <c r="L41" s="13" t="s">
        <v>292</v>
      </c>
      <c r="S41" s="12"/>
    </row>
    <row r="42" spans="1:19" x14ac:dyDescent="0.2">
      <c r="A42" s="11">
        <v>2011</v>
      </c>
      <c r="B42" s="11">
        <v>10</v>
      </c>
      <c r="C42" s="11">
        <v>12</v>
      </c>
      <c r="D42" s="11" t="s">
        <v>82</v>
      </c>
      <c r="E42" s="11" t="s">
        <v>133</v>
      </c>
      <c r="F42" s="11" t="s">
        <v>134</v>
      </c>
      <c r="G42" s="11" t="s">
        <v>289</v>
      </c>
      <c r="H42" s="11" t="s">
        <v>290</v>
      </c>
      <c r="K42" s="13" t="s">
        <v>291</v>
      </c>
      <c r="L42" s="13" t="s">
        <v>292</v>
      </c>
      <c r="S42" s="12"/>
    </row>
    <row r="43" spans="1:19" x14ac:dyDescent="0.2">
      <c r="A43" s="11">
        <v>2012</v>
      </c>
      <c r="B43" s="11">
        <v>2</v>
      </c>
      <c r="C43" s="11">
        <v>20</v>
      </c>
      <c r="D43" s="11" t="s">
        <v>35</v>
      </c>
      <c r="E43" s="11" t="s">
        <v>135</v>
      </c>
      <c r="F43" s="11" t="s">
        <v>136</v>
      </c>
      <c r="G43" s="11" t="s">
        <v>289</v>
      </c>
      <c r="H43" s="11" t="s">
        <v>290</v>
      </c>
      <c r="K43" s="13" t="s">
        <v>291</v>
      </c>
      <c r="L43" s="13" t="s">
        <v>292</v>
      </c>
      <c r="S43" s="12"/>
    </row>
    <row r="44" spans="1:19" x14ac:dyDescent="0.2">
      <c r="A44" s="11">
        <v>2012</v>
      </c>
      <c r="B44" s="11">
        <v>4</v>
      </c>
      <c r="C44" s="11">
        <v>2</v>
      </c>
      <c r="D44" s="11" t="s">
        <v>82</v>
      </c>
      <c r="E44" s="11" t="s">
        <v>137</v>
      </c>
      <c r="F44" s="11" t="s">
        <v>138</v>
      </c>
      <c r="G44" s="11" t="s">
        <v>289</v>
      </c>
      <c r="H44" s="11" t="s">
        <v>290</v>
      </c>
      <c r="K44" s="13" t="s">
        <v>291</v>
      </c>
      <c r="L44" s="13" t="s">
        <v>292</v>
      </c>
      <c r="S44" s="12"/>
    </row>
    <row r="45" spans="1:19" x14ac:dyDescent="0.2">
      <c r="A45" s="11">
        <v>2012</v>
      </c>
      <c r="B45" s="11">
        <v>5</v>
      </c>
      <c r="C45" s="11">
        <v>30</v>
      </c>
      <c r="D45" s="11" t="s">
        <v>85</v>
      </c>
      <c r="E45" s="11" t="s">
        <v>139</v>
      </c>
      <c r="F45" s="11" t="s">
        <v>140</v>
      </c>
      <c r="G45" s="11" t="s">
        <v>289</v>
      </c>
      <c r="H45" s="11" t="s">
        <v>290</v>
      </c>
      <c r="K45" s="13" t="s">
        <v>291</v>
      </c>
      <c r="L45" s="13" t="s">
        <v>292</v>
      </c>
      <c r="S45" s="12"/>
    </row>
    <row r="46" spans="1:19" x14ac:dyDescent="0.2">
      <c r="A46" s="11">
        <v>2012</v>
      </c>
      <c r="B46" s="11">
        <v>7</v>
      </c>
      <c r="C46" s="11">
        <v>20</v>
      </c>
      <c r="D46" s="11" t="s">
        <v>29</v>
      </c>
      <c r="E46" s="11" t="s">
        <v>141</v>
      </c>
      <c r="F46" s="11" t="s">
        <v>142</v>
      </c>
      <c r="G46" s="11" t="s">
        <v>371</v>
      </c>
      <c r="H46" s="11" t="s">
        <v>372</v>
      </c>
      <c r="K46" s="13" t="s">
        <v>291</v>
      </c>
      <c r="L46" s="13" t="s">
        <v>292</v>
      </c>
      <c r="S46" s="12"/>
    </row>
    <row r="47" spans="1:19" x14ac:dyDescent="0.2">
      <c r="A47" s="11">
        <v>2012</v>
      </c>
      <c r="B47" s="11">
        <v>8</v>
      </c>
      <c r="C47" s="11">
        <v>5</v>
      </c>
      <c r="D47" s="11" t="s">
        <v>71</v>
      </c>
      <c r="E47" s="11" t="s">
        <v>143</v>
      </c>
      <c r="F47" s="11" t="s">
        <v>144</v>
      </c>
      <c r="G47" s="11" t="s">
        <v>289</v>
      </c>
      <c r="H47" s="11" t="s">
        <v>373</v>
      </c>
      <c r="K47" s="13" t="s">
        <v>291</v>
      </c>
      <c r="L47" s="13" t="s">
        <v>313</v>
      </c>
      <c r="S47" s="12"/>
    </row>
    <row r="48" spans="1:19" x14ac:dyDescent="0.2">
      <c r="A48" s="11">
        <v>2012</v>
      </c>
      <c r="B48" s="11">
        <v>9</v>
      </c>
      <c r="C48" s="11">
        <v>27</v>
      </c>
      <c r="D48" s="11" t="s">
        <v>79</v>
      </c>
      <c r="E48" s="11" t="s">
        <v>145</v>
      </c>
      <c r="F48" s="11" t="s">
        <v>146</v>
      </c>
      <c r="G48" s="11" t="s">
        <v>289</v>
      </c>
      <c r="H48" s="11" t="s">
        <v>290</v>
      </c>
      <c r="K48" s="13" t="s">
        <v>291</v>
      </c>
      <c r="L48" s="13" t="s">
        <v>292</v>
      </c>
      <c r="S48" s="12"/>
    </row>
    <row r="49" spans="1:19" x14ac:dyDescent="0.2">
      <c r="A49" s="11">
        <v>2012</v>
      </c>
      <c r="B49" s="11">
        <v>12</v>
      </c>
      <c r="C49" s="11">
        <v>14</v>
      </c>
      <c r="D49" s="11" t="s">
        <v>23</v>
      </c>
      <c r="E49" s="11" t="s">
        <v>147</v>
      </c>
      <c r="F49" s="11" t="s">
        <v>148</v>
      </c>
      <c r="G49" s="11" t="s">
        <v>374</v>
      </c>
      <c r="H49" s="11" t="s">
        <v>375</v>
      </c>
      <c r="K49" s="13" t="s">
        <v>316</v>
      </c>
      <c r="L49" s="13" t="s">
        <v>307</v>
      </c>
      <c r="S49" s="12"/>
    </row>
    <row r="50" spans="1:19" x14ac:dyDescent="0.2">
      <c r="A50" s="11">
        <v>2013</v>
      </c>
      <c r="B50" s="11">
        <v>5</v>
      </c>
      <c r="C50" s="11">
        <v>4</v>
      </c>
      <c r="D50" s="11" t="s">
        <v>149</v>
      </c>
      <c r="E50" s="11" t="s">
        <v>150</v>
      </c>
      <c r="F50" s="11" t="s">
        <v>70</v>
      </c>
      <c r="G50" s="11" t="s">
        <v>289</v>
      </c>
      <c r="H50" s="11" t="s">
        <v>290</v>
      </c>
      <c r="K50" s="13" t="s">
        <v>291</v>
      </c>
      <c r="L50" s="13" t="s">
        <v>292</v>
      </c>
      <c r="S50" s="12"/>
    </row>
    <row r="51" spans="1:19" x14ac:dyDescent="0.2">
      <c r="A51" s="11">
        <v>2013</v>
      </c>
      <c r="B51" s="11">
        <v>9</v>
      </c>
      <c r="C51" s="11">
        <v>16</v>
      </c>
      <c r="D51" s="11" t="s">
        <v>151</v>
      </c>
      <c r="E51" s="11" t="s">
        <v>85</v>
      </c>
      <c r="F51" s="11" t="s">
        <v>152</v>
      </c>
      <c r="G51" s="11" t="s">
        <v>336</v>
      </c>
      <c r="H51" s="11" t="s">
        <v>376</v>
      </c>
      <c r="K51" s="13" t="s">
        <v>336</v>
      </c>
      <c r="L51" s="13" t="s">
        <v>301</v>
      </c>
      <c r="S51" s="12"/>
    </row>
    <row r="52" spans="1:19" x14ac:dyDescent="0.2">
      <c r="A52" s="11">
        <v>2014</v>
      </c>
      <c r="B52" s="11">
        <v>2</v>
      </c>
      <c r="C52" s="11">
        <v>20</v>
      </c>
      <c r="D52" s="11" t="s">
        <v>82</v>
      </c>
      <c r="E52" s="11" t="s">
        <v>377</v>
      </c>
      <c r="F52" s="11" t="s">
        <v>154</v>
      </c>
      <c r="G52" s="11" t="s">
        <v>289</v>
      </c>
      <c r="H52" s="11" t="s">
        <v>290</v>
      </c>
      <c r="K52" s="13" t="s">
        <v>291</v>
      </c>
      <c r="L52" s="13" t="s">
        <v>292</v>
      </c>
      <c r="S52" s="12"/>
    </row>
    <row r="53" spans="1:19" x14ac:dyDescent="0.2">
      <c r="A53" s="11">
        <v>2014</v>
      </c>
      <c r="B53" s="11">
        <v>10</v>
      </c>
      <c r="C53" s="11">
        <v>24</v>
      </c>
      <c r="D53" s="11" t="s">
        <v>85</v>
      </c>
      <c r="E53" s="11" t="s">
        <v>155</v>
      </c>
      <c r="F53" s="11" t="s">
        <v>156</v>
      </c>
      <c r="G53" s="11" t="s">
        <v>289</v>
      </c>
      <c r="H53" s="11" t="s">
        <v>290</v>
      </c>
      <c r="K53" s="13" t="s">
        <v>291</v>
      </c>
      <c r="L53" s="13" t="s">
        <v>292</v>
      </c>
      <c r="S53" s="12"/>
    </row>
    <row r="54" spans="1:19" x14ac:dyDescent="0.2">
      <c r="A54" s="11">
        <v>2015</v>
      </c>
      <c r="B54" s="11">
        <v>6</v>
      </c>
      <c r="C54" s="11">
        <v>17</v>
      </c>
      <c r="D54" s="11" t="s">
        <v>157</v>
      </c>
      <c r="E54" s="11" t="s">
        <v>158</v>
      </c>
      <c r="F54" s="11" t="s">
        <v>159</v>
      </c>
      <c r="G54" s="11" t="s">
        <v>378</v>
      </c>
      <c r="H54" s="11" t="s">
        <v>379</v>
      </c>
      <c r="K54" s="13" t="s">
        <v>348</v>
      </c>
      <c r="L54" s="13" t="s">
        <v>313</v>
      </c>
      <c r="S54" s="12"/>
    </row>
    <row r="55" spans="1:19" x14ac:dyDescent="0.2">
      <c r="A55" s="11">
        <v>2015</v>
      </c>
      <c r="B55" s="11">
        <v>7</v>
      </c>
      <c r="C55" s="11">
        <v>16</v>
      </c>
      <c r="D55" s="11" t="s">
        <v>160</v>
      </c>
      <c r="E55" s="11" t="s">
        <v>161</v>
      </c>
      <c r="F55" s="11" t="s">
        <v>162</v>
      </c>
      <c r="G55" s="11" t="s">
        <v>295</v>
      </c>
      <c r="H55" s="11" t="s">
        <v>380</v>
      </c>
      <c r="K55" s="13" t="s">
        <v>295</v>
      </c>
      <c r="L55" s="13" t="s">
        <v>296</v>
      </c>
      <c r="S55" s="12"/>
    </row>
    <row r="56" spans="1:19" x14ac:dyDescent="0.2">
      <c r="A56" s="11">
        <v>2015</v>
      </c>
      <c r="B56" s="11">
        <v>10</v>
      </c>
      <c r="C56" s="11">
        <v>1</v>
      </c>
      <c r="D56" s="11" t="s">
        <v>163</v>
      </c>
      <c r="E56" s="11" t="s">
        <v>164</v>
      </c>
      <c r="F56" s="11" t="s">
        <v>165</v>
      </c>
      <c r="G56" s="11" t="s">
        <v>381</v>
      </c>
      <c r="H56" s="11" t="s">
        <v>382</v>
      </c>
      <c r="K56" s="13" t="s">
        <v>312</v>
      </c>
      <c r="L56" s="13" t="s">
        <v>307</v>
      </c>
      <c r="S56" s="12"/>
    </row>
    <row r="57" spans="1:19" x14ac:dyDescent="0.2">
      <c r="A57" s="11">
        <v>2015</v>
      </c>
      <c r="B57" s="11">
        <v>12</v>
      </c>
      <c r="C57" s="11">
        <v>2</v>
      </c>
      <c r="D57" s="11" t="s">
        <v>82</v>
      </c>
      <c r="E57" s="11" t="s">
        <v>166</v>
      </c>
      <c r="F57" s="11" t="s">
        <v>167</v>
      </c>
      <c r="G57" s="11" t="s">
        <v>295</v>
      </c>
      <c r="H57" s="11" t="s">
        <v>296</v>
      </c>
      <c r="K57" s="13" t="s">
        <v>383</v>
      </c>
      <c r="L57" s="13" t="s">
        <v>296</v>
      </c>
      <c r="S57" s="12"/>
    </row>
    <row r="58" spans="1:19" x14ac:dyDescent="0.2">
      <c r="A58" s="11">
        <v>2016</v>
      </c>
      <c r="B58" s="11">
        <v>2</v>
      </c>
      <c r="C58" s="11">
        <v>20</v>
      </c>
      <c r="D58" s="11" t="s">
        <v>168</v>
      </c>
      <c r="E58" s="11" t="s">
        <v>169</v>
      </c>
      <c r="F58" s="11" t="s">
        <v>170</v>
      </c>
      <c r="G58" s="11" t="s">
        <v>289</v>
      </c>
      <c r="H58" s="11" t="s">
        <v>384</v>
      </c>
      <c r="K58" s="13" t="s">
        <v>291</v>
      </c>
      <c r="L58" s="13" t="s">
        <v>292</v>
      </c>
      <c r="S58" s="12"/>
    </row>
    <row r="59" spans="1:19" x14ac:dyDescent="0.2">
      <c r="A59" s="11">
        <v>2016</v>
      </c>
      <c r="B59" s="11">
        <v>6</v>
      </c>
      <c r="C59" s="11">
        <v>12</v>
      </c>
      <c r="D59" s="11" t="s">
        <v>44</v>
      </c>
      <c r="E59" s="11" t="s">
        <v>171</v>
      </c>
      <c r="F59" s="11" t="s">
        <v>172</v>
      </c>
      <c r="G59" s="11" t="s">
        <v>295</v>
      </c>
      <c r="H59" s="11" t="s">
        <v>385</v>
      </c>
      <c r="K59" s="13" t="s">
        <v>295</v>
      </c>
      <c r="L59" s="13" t="s">
        <v>296</v>
      </c>
      <c r="S59" s="12"/>
    </row>
    <row r="60" spans="1:19" x14ac:dyDescent="0.2">
      <c r="A60" s="11">
        <v>2016</v>
      </c>
      <c r="B60" s="11">
        <v>7</v>
      </c>
      <c r="C60" s="11">
        <v>7</v>
      </c>
      <c r="D60" s="11" t="s">
        <v>38</v>
      </c>
      <c r="E60" s="11" t="s">
        <v>173</v>
      </c>
      <c r="F60" s="11" t="s">
        <v>174</v>
      </c>
      <c r="G60" s="11" t="s">
        <v>386</v>
      </c>
      <c r="H60" s="11" t="s">
        <v>387</v>
      </c>
      <c r="K60" s="13" t="s">
        <v>352</v>
      </c>
      <c r="L60" s="13" t="s">
        <v>324</v>
      </c>
      <c r="S60" s="12"/>
    </row>
    <row r="61" spans="1:19" x14ac:dyDescent="0.2">
      <c r="A61" s="11">
        <v>2016</v>
      </c>
      <c r="B61" s="11">
        <v>9</v>
      </c>
      <c r="C61" s="11">
        <v>23</v>
      </c>
      <c r="D61" s="11" t="s">
        <v>85</v>
      </c>
      <c r="E61" s="11" t="s">
        <v>175</v>
      </c>
      <c r="F61" s="11" t="s">
        <v>176</v>
      </c>
      <c r="G61" s="11" t="s">
        <v>388</v>
      </c>
      <c r="H61" s="11" t="s">
        <v>290</v>
      </c>
      <c r="K61" s="13" t="s">
        <v>295</v>
      </c>
      <c r="L61" s="13" t="s">
        <v>296</v>
      </c>
      <c r="S61" s="12"/>
    </row>
    <row r="62" spans="1:19" x14ac:dyDescent="0.2">
      <c r="A62" s="11">
        <v>2017</v>
      </c>
      <c r="B62" s="11">
        <v>1</v>
      </c>
      <c r="C62" s="11">
        <v>6</v>
      </c>
      <c r="D62" s="11" t="s">
        <v>44</v>
      </c>
      <c r="E62" s="11" t="s">
        <v>177</v>
      </c>
      <c r="F62" s="11" t="s">
        <v>178</v>
      </c>
      <c r="G62" s="11" t="s">
        <v>389</v>
      </c>
      <c r="H62" s="11" t="s">
        <v>290</v>
      </c>
      <c r="K62" s="13" t="s">
        <v>322</v>
      </c>
      <c r="L62" s="13" t="s">
        <v>292</v>
      </c>
      <c r="S62" s="12"/>
    </row>
    <row r="63" spans="1:19" x14ac:dyDescent="0.2">
      <c r="A63" s="11">
        <v>2017</v>
      </c>
      <c r="B63" s="11">
        <v>6</v>
      </c>
      <c r="C63" s="11">
        <v>5</v>
      </c>
      <c r="D63" s="11" t="s">
        <v>44</v>
      </c>
      <c r="E63" s="11" t="s">
        <v>171</v>
      </c>
      <c r="F63" s="11" t="s">
        <v>179</v>
      </c>
      <c r="G63" s="11" t="s">
        <v>289</v>
      </c>
      <c r="H63" s="11" t="s">
        <v>290</v>
      </c>
      <c r="K63" s="13" t="s">
        <v>291</v>
      </c>
      <c r="L63" s="13" t="s">
        <v>292</v>
      </c>
      <c r="S63" s="12"/>
    </row>
    <row r="64" spans="1:19" x14ac:dyDescent="0.2">
      <c r="A64" s="11">
        <v>2017</v>
      </c>
      <c r="B64" s="11">
        <v>10</v>
      </c>
      <c r="C64" s="11">
        <v>1</v>
      </c>
      <c r="D64" s="11" t="s">
        <v>32</v>
      </c>
      <c r="E64" s="11" t="s">
        <v>33</v>
      </c>
      <c r="F64" s="11" t="s">
        <v>180</v>
      </c>
      <c r="G64" s="11" t="s">
        <v>390</v>
      </c>
      <c r="H64" s="11" t="s">
        <v>391</v>
      </c>
      <c r="K64" s="13" t="s">
        <v>311</v>
      </c>
      <c r="L64" s="13" t="s">
        <v>346</v>
      </c>
      <c r="S64" s="12"/>
    </row>
    <row r="65" spans="1:21" x14ac:dyDescent="0.2">
      <c r="A65" s="11">
        <v>2017</v>
      </c>
      <c r="B65" s="11">
        <v>11</v>
      </c>
      <c r="C65" s="11">
        <v>5</v>
      </c>
      <c r="D65" s="11" t="s">
        <v>38</v>
      </c>
      <c r="E65" s="11" t="s">
        <v>181</v>
      </c>
      <c r="F65" s="11" t="s">
        <v>182</v>
      </c>
      <c r="G65" s="11" t="s">
        <v>392</v>
      </c>
      <c r="H65" s="11" t="s">
        <v>290</v>
      </c>
      <c r="K65" s="13" t="s">
        <v>312</v>
      </c>
      <c r="L65" s="13" t="s">
        <v>292</v>
      </c>
      <c r="S65" s="12"/>
    </row>
    <row r="66" spans="1:21" x14ac:dyDescent="0.2">
      <c r="A66" s="11">
        <v>2018</v>
      </c>
      <c r="B66" s="11">
        <v>1</v>
      </c>
      <c r="C66" s="11">
        <v>28</v>
      </c>
      <c r="D66" s="11" t="s">
        <v>91</v>
      </c>
      <c r="E66" s="11" t="s">
        <v>183</v>
      </c>
      <c r="F66" s="11" t="s">
        <v>184</v>
      </c>
      <c r="G66" s="11" t="s">
        <v>289</v>
      </c>
      <c r="H66" s="11" t="s">
        <v>393</v>
      </c>
      <c r="K66" s="13" t="s">
        <v>291</v>
      </c>
      <c r="L66" s="13" t="s">
        <v>292</v>
      </c>
      <c r="S66" s="12"/>
    </row>
    <row r="67" spans="1:21" x14ac:dyDescent="0.2">
      <c r="A67" s="11">
        <v>2018</v>
      </c>
      <c r="B67" s="11">
        <v>2</v>
      </c>
      <c r="C67" s="11">
        <v>14</v>
      </c>
      <c r="D67" s="11" t="s">
        <v>44</v>
      </c>
      <c r="E67" s="11" t="s">
        <v>185</v>
      </c>
      <c r="F67" s="11" t="s">
        <v>186</v>
      </c>
      <c r="G67" s="11" t="s">
        <v>289</v>
      </c>
      <c r="H67" s="11" t="s">
        <v>394</v>
      </c>
      <c r="K67" s="13" t="s">
        <v>291</v>
      </c>
      <c r="L67" s="13" t="s">
        <v>350</v>
      </c>
      <c r="S67" s="12"/>
    </row>
    <row r="68" spans="1:21" x14ac:dyDescent="0.2">
      <c r="A68" s="11">
        <v>2018</v>
      </c>
      <c r="B68" s="11">
        <v>4</v>
      </c>
      <c r="C68" s="11">
        <v>22</v>
      </c>
      <c r="D68" s="11" t="s">
        <v>160</v>
      </c>
      <c r="E68" s="11" t="s">
        <v>187</v>
      </c>
      <c r="F68" s="11" t="s">
        <v>188</v>
      </c>
      <c r="G68" s="11" t="s">
        <v>395</v>
      </c>
      <c r="H68" s="11" t="s">
        <v>396</v>
      </c>
      <c r="K68" s="13" t="s">
        <v>322</v>
      </c>
      <c r="L68" s="13" t="s">
        <v>292</v>
      </c>
      <c r="S68" s="12"/>
    </row>
    <row r="69" spans="1:21" x14ac:dyDescent="0.2">
      <c r="A69" s="11">
        <v>2018</v>
      </c>
      <c r="B69" s="11">
        <v>5</v>
      </c>
      <c r="C69" s="11">
        <v>18</v>
      </c>
      <c r="D69" s="11" t="s">
        <v>38</v>
      </c>
      <c r="E69" s="11" t="s">
        <v>189</v>
      </c>
      <c r="F69" s="11" t="s">
        <v>190</v>
      </c>
      <c r="G69" s="11" t="s">
        <v>397</v>
      </c>
      <c r="H69" s="11" t="s">
        <v>398</v>
      </c>
      <c r="K69" s="13" t="s">
        <v>306</v>
      </c>
      <c r="L69" s="13" t="s">
        <v>333</v>
      </c>
      <c r="S69" s="12"/>
    </row>
    <row r="70" spans="1:21" x14ac:dyDescent="0.2">
      <c r="A70" s="11">
        <v>2018</v>
      </c>
      <c r="B70" s="11">
        <v>6</v>
      </c>
      <c r="C70" s="11">
        <v>28</v>
      </c>
      <c r="D70" s="11" t="s">
        <v>191</v>
      </c>
      <c r="E70" s="11" t="s">
        <v>192</v>
      </c>
      <c r="F70" s="11" t="s">
        <v>193</v>
      </c>
      <c r="G70" s="11" t="s">
        <v>289</v>
      </c>
      <c r="H70" s="11" t="s">
        <v>399</v>
      </c>
      <c r="K70" s="13" t="s">
        <v>291</v>
      </c>
      <c r="L70" s="13" t="s">
        <v>354</v>
      </c>
      <c r="O70" s="10"/>
      <c r="S70" s="10"/>
    </row>
    <row r="71" spans="1:21" x14ac:dyDescent="0.2">
      <c r="A71" s="11">
        <v>2018</v>
      </c>
      <c r="B71" s="11">
        <v>10</v>
      </c>
      <c r="C71" s="11">
        <v>27</v>
      </c>
      <c r="D71" s="11" t="s">
        <v>91</v>
      </c>
      <c r="E71" s="11" t="s">
        <v>194</v>
      </c>
      <c r="F71" s="11" t="s">
        <v>195</v>
      </c>
      <c r="G71" s="11" t="s">
        <v>331</v>
      </c>
      <c r="H71" s="11" t="s">
        <v>328</v>
      </c>
      <c r="K71" s="13" t="s">
        <v>331</v>
      </c>
      <c r="L71" s="13" t="s">
        <v>328</v>
      </c>
      <c r="Q71" s="12"/>
      <c r="S71" s="12"/>
      <c r="T71" s="21"/>
      <c r="U71" s="12"/>
    </row>
    <row r="72" spans="1:21" x14ac:dyDescent="0.2">
      <c r="A72" s="11">
        <v>2018</v>
      </c>
      <c r="B72" s="11">
        <v>11</v>
      </c>
      <c r="C72" s="11">
        <v>7</v>
      </c>
      <c r="D72" s="11" t="s">
        <v>82</v>
      </c>
      <c r="E72" s="11" t="s">
        <v>196</v>
      </c>
      <c r="F72" s="11" t="s">
        <v>197</v>
      </c>
      <c r="G72" s="11" t="s">
        <v>289</v>
      </c>
      <c r="H72" s="11" t="s">
        <v>400</v>
      </c>
      <c r="K72" s="13" t="s">
        <v>291</v>
      </c>
      <c r="L72" s="13" t="s">
        <v>292</v>
      </c>
      <c r="Q72" s="12"/>
      <c r="T72" s="27"/>
    </row>
    <row r="73" spans="1:21" x14ac:dyDescent="0.2">
      <c r="A73" s="11">
        <v>2019</v>
      </c>
      <c r="B73" s="11">
        <v>1</v>
      </c>
      <c r="C73" s="11">
        <v>23</v>
      </c>
      <c r="D73" s="11" t="s">
        <v>44</v>
      </c>
      <c r="E73" s="11" t="s">
        <v>198</v>
      </c>
      <c r="F73" s="11" t="s">
        <v>199</v>
      </c>
      <c r="G73" s="11" t="s">
        <v>289</v>
      </c>
      <c r="H73" s="11" t="s">
        <v>290</v>
      </c>
      <c r="K73" s="13" t="s">
        <v>291</v>
      </c>
      <c r="L73" s="13" t="s">
        <v>292</v>
      </c>
      <c r="Q73" s="12"/>
      <c r="S73" s="12"/>
      <c r="T73" s="21"/>
      <c r="U73" s="12"/>
    </row>
    <row r="74" spans="1:21" x14ac:dyDescent="0.2">
      <c r="A74" s="11">
        <v>2019</v>
      </c>
      <c r="B74" s="11">
        <v>2</v>
      </c>
      <c r="C74" s="11">
        <v>15</v>
      </c>
      <c r="D74" s="11" t="s">
        <v>50</v>
      </c>
      <c r="E74" s="11" t="s">
        <v>141</v>
      </c>
      <c r="F74" s="11" t="s">
        <v>200</v>
      </c>
      <c r="G74" s="11" t="s">
        <v>289</v>
      </c>
      <c r="H74" s="11" t="s">
        <v>290</v>
      </c>
      <c r="K74" s="13" t="s">
        <v>291</v>
      </c>
      <c r="L74" s="13" t="s">
        <v>292</v>
      </c>
      <c r="Q74" s="12"/>
      <c r="S74" s="12"/>
      <c r="T74" s="21"/>
      <c r="U74" s="12"/>
    </row>
    <row r="75" spans="1:21" x14ac:dyDescent="0.2">
      <c r="A75" s="11">
        <v>2019</v>
      </c>
      <c r="B75" s="11">
        <v>5</v>
      </c>
      <c r="C75" s="11">
        <v>31</v>
      </c>
      <c r="D75" s="11" t="s">
        <v>97</v>
      </c>
      <c r="E75" s="11" t="s">
        <v>201</v>
      </c>
      <c r="F75" s="11" t="s">
        <v>202</v>
      </c>
      <c r="G75" s="11" t="s">
        <v>289</v>
      </c>
      <c r="H75" s="11" t="s">
        <v>290</v>
      </c>
      <c r="K75" s="13" t="s">
        <v>291</v>
      </c>
      <c r="L75" s="13" t="s">
        <v>292</v>
      </c>
      <c r="Q75" s="12"/>
      <c r="S75" s="12"/>
      <c r="T75" s="21"/>
      <c r="U75" s="12"/>
    </row>
    <row r="76" spans="1:21" x14ac:dyDescent="0.2">
      <c r="A76" s="11">
        <v>2019</v>
      </c>
      <c r="B76" s="11">
        <v>8</v>
      </c>
      <c r="C76" s="11">
        <v>3</v>
      </c>
      <c r="D76" s="11" t="s">
        <v>38</v>
      </c>
      <c r="E76" s="11" t="s">
        <v>203</v>
      </c>
      <c r="F76" s="11" t="s">
        <v>204</v>
      </c>
      <c r="G76" s="11" t="s">
        <v>289</v>
      </c>
      <c r="H76" s="11" t="s">
        <v>401</v>
      </c>
      <c r="K76" s="13" t="s">
        <v>291</v>
      </c>
      <c r="L76" s="13" t="s">
        <v>318</v>
      </c>
      <c r="Q76" s="12"/>
      <c r="S76" s="12"/>
      <c r="T76" s="21"/>
      <c r="U76" s="12"/>
    </row>
    <row r="77" spans="1:21" x14ac:dyDescent="0.2">
      <c r="A77" s="11">
        <v>2019</v>
      </c>
      <c r="B77" s="11">
        <v>8</v>
      </c>
      <c r="C77" s="11">
        <v>4</v>
      </c>
      <c r="D77" s="11" t="s">
        <v>74</v>
      </c>
      <c r="E77" s="11" t="s">
        <v>205</v>
      </c>
      <c r="F77" s="11" t="s">
        <v>206</v>
      </c>
      <c r="G77" s="11" t="s">
        <v>402</v>
      </c>
      <c r="H77" s="11" t="s">
        <v>403</v>
      </c>
      <c r="K77" s="13" t="s">
        <v>306</v>
      </c>
      <c r="L77" s="13" t="s">
        <v>301</v>
      </c>
      <c r="Q77" s="12"/>
      <c r="S77" s="12"/>
      <c r="T77" s="21"/>
      <c r="U77" s="12"/>
    </row>
    <row r="78" spans="1:21" x14ac:dyDescent="0.2">
      <c r="A78" s="11">
        <v>2020</v>
      </c>
      <c r="B78" s="11">
        <v>2</v>
      </c>
      <c r="C78" s="11">
        <v>26</v>
      </c>
      <c r="D78" s="11" t="s">
        <v>71</v>
      </c>
      <c r="E78" s="11" t="s">
        <v>207</v>
      </c>
      <c r="F78" s="11" t="s">
        <v>208</v>
      </c>
      <c r="G78" s="11" t="s">
        <v>289</v>
      </c>
      <c r="H78" s="11" t="s">
        <v>404</v>
      </c>
      <c r="K78" s="13" t="s">
        <v>291</v>
      </c>
      <c r="L78" s="13" t="s">
        <v>292</v>
      </c>
      <c r="S78" s="12"/>
      <c r="T78" s="21"/>
      <c r="U78" s="12"/>
    </row>
    <row r="79" spans="1:21" x14ac:dyDescent="0.2">
      <c r="A79" s="11">
        <v>2020</v>
      </c>
      <c r="B79" s="11">
        <v>3</v>
      </c>
      <c r="C79" s="11">
        <v>15</v>
      </c>
      <c r="D79" s="11" t="s">
        <v>67</v>
      </c>
      <c r="E79" s="11" t="s">
        <v>209</v>
      </c>
      <c r="F79" s="11" t="s">
        <v>210</v>
      </c>
      <c r="G79" s="11" t="s">
        <v>289</v>
      </c>
      <c r="H79" s="11" t="s">
        <v>290</v>
      </c>
      <c r="K79" s="13" t="s">
        <v>291</v>
      </c>
      <c r="L79" s="13" t="s">
        <v>292</v>
      </c>
      <c r="Q79" s="12"/>
      <c r="S79" s="12"/>
      <c r="T79" s="21"/>
      <c r="U79" s="12"/>
    </row>
    <row r="80" spans="1:21" x14ac:dyDescent="0.2">
      <c r="A80" s="11">
        <v>2021</v>
      </c>
      <c r="B80" s="11">
        <v>3</v>
      </c>
      <c r="C80" s="11">
        <v>16</v>
      </c>
      <c r="D80" s="11" t="s">
        <v>35</v>
      </c>
      <c r="E80" s="11" t="s">
        <v>211</v>
      </c>
      <c r="F80" s="11" t="s">
        <v>212</v>
      </c>
      <c r="G80" s="11" t="s">
        <v>406</v>
      </c>
      <c r="H80" s="11" t="s">
        <v>290</v>
      </c>
      <c r="K80" s="13" t="s">
        <v>406</v>
      </c>
      <c r="L80" s="13" t="s">
        <v>292</v>
      </c>
      <c r="S80" s="12"/>
      <c r="T80" s="21"/>
      <c r="U80" s="12"/>
    </row>
    <row r="81" spans="1:21" x14ac:dyDescent="0.2">
      <c r="A81" s="11">
        <v>2021</v>
      </c>
      <c r="B81" s="11">
        <v>3</v>
      </c>
      <c r="C81" s="11">
        <v>22</v>
      </c>
      <c r="D81" s="11" t="s">
        <v>29</v>
      </c>
      <c r="E81" s="11" t="s">
        <v>213</v>
      </c>
      <c r="F81" s="11" t="s">
        <v>214</v>
      </c>
      <c r="G81" s="11" t="s">
        <v>295</v>
      </c>
      <c r="H81" s="11" t="s">
        <v>405</v>
      </c>
      <c r="K81" s="13" t="s">
        <v>295</v>
      </c>
      <c r="L81" s="13" t="s">
        <v>359</v>
      </c>
      <c r="Q81" s="12"/>
      <c r="S81" s="12"/>
      <c r="T81" s="28"/>
      <c r="U81" s="12"/>
    </row>
    <row r="82" spans="1:21" x14ac:dyDescent="0.2">
      <c r="A82" s="11">
        <v>2021</v>
      </c>
      <c r="B82" s="11">
        <v>3</v>
      </c>
      <c r="C82" s="11">
        <v>31</v>
      </c>
      <c r="D82" s="11" t="s">
        <v>82</v>
      </c>
      <c r="E82" s="11" t="s">
        <v>215</v>
      </c>
      <c r="F82" s="11" t="s">
        <v>216</v>
      </c>
      <c r="G82" s="11" t="s">
        <v>289</v>
      </c>
      <c r="H82" s="11" t="s">
        <v>290</v>
      </c>
      <c r="K82" s="13" t="s">
        <v>291</v>
      </c>
      <c r="L82" s="13" t="s">
        <v>292</v>
      </c>
      <c r="Q82" s="12"/>
    </row>
    <row r="83" spans="1:21" x14ac:dyDescent="0.2">
      <c r="A83" s="11">
        <v>2021</v>
      </c>
      <c r="B83" s="11">
        <v>4</v>
      </c>
      <c r="C83" s="11">
        <v>15</v>
      </c>
      <c r="D83" s="11" t="s">
        <v>53</v>
      </c>
      <c r="E83" s="11" t="s">
        <v>217</v>
      </c>
      <c r="F83" s="11" t="s">
        <v>218</v>
      </c>
      <c r="G83" s="11" t="s">
        <v>289</v>
      </c>
      <c r="H83" s="11" t="s">
        <v>415</v>
      </c>
      <c r="K83" s="13" t="s">
        <v>291</v>
      </c>
      <c r="L83" s="13" t="s">
        <v>429</v>
      </c>
      <c r="Q83" s="12"/>
    </row>
    <row r="84" spans="1:21" x14ac:dyDescent="0.2">
      <c r="A84" s="11">
        <v>2021</v>
      </c>
      <c r="B84" s="11">
        <v>5</v>
      </c>
      <c r="C84" s="11">
        <v>26</v>
      </c>
      <c r="D84" s="11" t="s">
        <v>82</v>
      </c>
      <c r="E84" s="11" t="s">
        <v>219</v>
      </c>
      <c r="F84" s="11" t="s">
        <v>220</v>
      </c>
      <c r="G84" s="11" t="s">
        <v>289</v>
      </c>
      <c r="H84" s="11" t="s">
        <v>416</v>
      </c>
      <c r="K84" s="13" t="s">
        <v>291</v>
      </c>
      <c r="L84" s="13" t="s">
        <v>292</v>
      </c>
    </row>
    <row r="85" spans="1:21" x14ac:dyDescent="0.2">
      <c r="A85" s="11">
        <v>2021</v>
      </c>
      <c r="B85" s="11">
        <v>9</v>
      </c>
      <c r="C85" s="11">
        <v>12</v>
      </c>
      <c r="D85" s="11" t="s">
        <v>79</v>
      </c>
      <c r="E85" s="11" t="s">
        <v>221</v>
      </c>
      <c r="F85" s="11" t="s">
        <v>222</v>
      </c>
      <c r="G85" s="11" t="s">
        <v>289</v>
      </c>
      <c r="H85" s="11" t="s">
        <v>290</v>
      </c>
      <c r="K85" s="13" t="s">
        <v>291</v>
      </c>
      <c r="L85" s="13" t="s">
        <v>292</v>
      </c>
    </row>
    <row r="86" spans="1:21" x14ac:dyDescent="0.2">
      <c r="A86" s="11">
        <v>2021</v>
      </c>
      <c r="B86" s="11">
        <v>10</v>
      </c>
      <c r="C86" s="11">
        <v>21</v>
      </c>
      <c r="D86" s="11" t="s">
        <v>85</v>
      </c>
      <c r="E86" s="11" t="s">
        <v>223</v>
      </c>
      <c r="F86" s="11" t="s">
        <v>224</v>
      </c>
      <c r="G86" s="11" t="s">
        <v>289</v>
      </c>
      <c r="H86" s="11" t="s">
        <v>290</v>
      </c>
      <c r="K86" s="13" t="s">
        <v>291</v>
      </c>
      <c r="L86" s="13" t="s">
        <v>292</v>
      </c>
    </row>
    <row r="87" spans="1:21" x14ac:dyDescent="0.2">
      <c r="A87" s="11">
        <v>2021</v>
      </c>
      <c r="B87" s="11">
        <v>11</v>
      </c>
      <c r="C87" s="11">
        <v>30</v>
      </c>
      <c r="D87" s="11" t="s">
        <v>168</v>
      </c>
      <c r="E87" s="11" t="s">
        <v>225</v>
      </c>
      <c r="F87" s="11" t="s">
        <v>226</v>
      </c>
      <c r="G87" s="11" t="s">
        <v>289</v>
      </c>
      <c r="H87" s="11" t="s">
        <v>290</v>
      </c>
      <c r="K87" s="13" t="s">
        <v>291</v>
      </c>
      <c r="L87" s="13" t="s">
        <v>292</v>
      </c>
    </row>
    <row r="88" spans="1:21" x14ac:dyDescent="0.2">
      <c r="A88" s="11">
        <v>2022</v>
      </c>
      <c r="B88" s="11">
        <v>2</v>
      </c>
      <c r="C88" s="11">
        <v>28</v>
      </c>
      <c r="D88" s="11" t="s">
        <v>82</v>
      </c>
      <c r="E88" s="11" t="s">
        <v>227</v>
      </c>
      <c r="F88" s="11" t="s">
        <v>228</v>
      </c>
      <c r="G88" s="11" t="s">
        <v>289</v>
      </c>
      <c r="H88" s="11" t="s">
        <v>417</v>
      </c>
      <c r="K88" s="13" t="s">
        <v>291</v>
      </c>
      <c r="L88" s="13" t="s">
        <v>341</v>
      </c>
    </row>
    <row r="89" spans="1:21" x14ac:dyDescent="0.2">
      <c r="A89" s="11">
        <v>2022</v>
      </c>
      <c r="B89" s="11">
        <v>5</v>
      </c>
      <c r="C89" s="11">
        <v>14</v>
      </c>
      <c r="D89" s="11" t="s">
        <v>117</v>
      </c>
      <c r="E89" s="11" t="s">
        <v>229</v>
      </c>
      <c r="F89" s="11" t="s">
        <v>230</v>
      </c>
      <c r="G89" s="11" t="s">
        <v>289</v>
      </c>
      <c r="H89" s="11" t="s">
        <v>418</v>
      </c>
      <c r="K89" s="13" t="s">
        <v>291</v>
      </c>
      <c r="L89" s="13" t="s">
        <v>430</v>
      </c>
    </row>
    <row r="90" spans="1:21" x14ac:dyDescent="0.2">
      <c r="A90" s="11">
        <v>2022</v>
      </c>
      <c r="B90" s="11">
        <v>5</v>
      </c>
      <c r="C90" s="11">
        <v>24</v>
      </c>
      <c r="D90" s="11" t="s">
        <v>38</v>
      </c>
      <c r="E90" s="11" t="s">
        <v>231</v>
      </c>
      <c r="F90" s="11" t="s">
        <v>232</v>
      </c>
      <c r="G90" s="11" t="s">
        <v>289</v>
      </c>
      <c r="H90" s="11" t="s">
        <v>290</v>
      </c>
      <c r="K90" s="13" t="s">
        <v>291</v>
      </c>
      <c r="L90" s="13" t="s">
        <v>292</v>
      </c>
    </row>
    <row r="91" spans="1:21" x14ac:dyDescent="0.2">
      <c r="A91" s="11">
        <v>2022</v>
      </c>
      <c r="B91" s="11">
        <v>6</v>
      </c>
      <c r="C91" s="11">
        <v>1</v>
      </c>
      <c r="D91" s="11" t="s">
        <v>233</v>
      </c>
      <c r="E91" s="11" t="s">
        <v>234</v>
      </c>
      <c r="F91" s="11" t="s">
        <v>235</v>
      </c>
      <c r="G91" s="11" t="s">
        <v>407</v>
      </c>
      <c r="H91" s="11" t="s">
        <v>290</v>
      </c>
      <c r="K91" s="13" t="s">
        <v>291</v>
      </c>
      <c r="L91" s="13" t="s">
        <v>292</v>
      </c>
    </row>
    <row r="92" spans="1:21" x14ac:dyDescent="0.2">
      <c r="A92" s="11">
        <v>2022</v>
      </c>
      <c r="B92" s="11">
        <v>7</v>
      </c>
      <c r="C92" s="11">
        <v>4</v>
      </c>
      <c r="D92" s="11" t="s">
        <v>50</v>
      </c>
      <c r="E92" s="11" t="s">
        <v>236</v>
      </c>
      <c r="F92" s="11" t="s">
        <v>237</v>
      </c>
      <c r="G92" s="11" t="s">
        <v>408</v>
      </c>
      <c r="H92" s="11" t="s">
        <v>419</v>
      </c>
      <c r="K92" s="13" t="s">
        <v>291</v>
      </c>
      <c r="L92" s="13" t="s">
        <v>431</v>
      </c>
    </row>
    <row r="93" spans="1:21" x14ac:dyDescent="0.2">
      <c r="A93" s="11">
        <v>2022</v>
      </c>
      <c r="B93" s="11">
        <v>10</v>
      </c>
      <c r="C93" s="11">
        <v>13</v>
      </c>
      <c r="D93" s="11" t="s">
        <v>114</v>
      </c>
      <c r="E93" s="11" t="s">
        <v>238</v>
      </c>
      <c r="F93" s="11" t="s">
        <v>239</v>
      </c>
      <c r="G93" s="11" t="s">
        <v>409</v>
      </c>
      <c r="H93" s="11" t="s">
        <v>420</v>
      </c>
      <c r="K93" s="13" t="s">
        <v>291</v>
      </c>
      <c r="L93" s="13" t="s">
        <v>292</v>
      </c>
    </row>
    <row r="94" spans="1:21" x14ac:dyDescent="0.2">
      <c r="A94" s="11">
        <v>2022</v>
      </c>
      <c r="B94" s="11">
        <v>11</v>
      </c>
      <c r="C94" s="11">
        <v>22</v>
      </c>
      <c r="D94" s="11" t="s">
        <v>97</v>
      </c>
      <c r="E94" s="11" t="s">
        <v>242</v>
      </c>
      <c r="F94" s="11" t="s">
        <v>243</v>
      </c>
      <c r="G94" s="11" t="s">
        <v>410</v>
      </c>
      <c r="H94" s="11" t="s">
        <v>421</v>
      </c>
      <c r="K94" s="13" t="s">
        <v>302</v>
      </c>
      <c r="L94" s="13" t="s">
        <v>432</v>
      </c>
    </row>
    <row r="95" spans="1:21" x14ac:dyDescent="0.2">
      <c r="A95" s="11">
        <v>2022</v>
      </c>
      <c r="B95" s="11">
        <v>11</v>
      </c>
      <c r="C95" s="11">
        <v>19</v>
      </c>
      <c r="D95" s="11" t="s">
        <v>29</v>
      </c>
      <c r="E95" s="11" t="s">
        <v>240</v>
      </c>
      <c r="F95" s="11" t="s">
        <v>241</v>
      </c>
      <c r="G95" s="11" t="s">
        <v>411</v>
      </c>
      <c r="H95" s="11" t="s">
        <v>422</v>
      </c>
      <c r="K95" s="13" t="s">
        <v>291</v>
      </c>
      <c r="L95" s="13" t="s">
        <v>441</v>
      </c>
    </row>
    <row r="96" spans="1:21" x14ac:dyDescent="0.2">
      <c r="A96" s="11">
        <v>2023</v>
      </c>
      <c r="B96" s="11">
        <v>1</v>
      </c>
      <c r="C96" s="11">
        <v>23</v>
      </c>
      <c r="D96" s="11" t="s">
        <v>82</v>
      </c>
      <c r="E96" s="11" t="s">
        <v>246</v>
      </c>
      <c r="F96" s="11" t="s">
        <v>247</v>
      </c>
      <c r="G96" s="11" t="s">
        <v>289</v>
      </c>
      <c r="H96" s="11" t="s">
        <v>290</v>
      </c>
      <c r="K96" s="13" t="s">
        <v>291</v>
      </c>
      <c r="L96" s="13" t="s">
        <v>292</v>
      </c>
    </row>
    <row r="97" spans="1:12" x14ac:dyDescent="0.2">
      <c r="A97" s="11">
        <v>2023</v>
      </c>
      <c r="B97" s="11">
        <v>1</v>
      </c>
      <c r="C97" s="11">
        <v>21</v>
      </c>
      <c r="D97" s="11" t="s">
        <v>82</v>
      </c>
      <c r="E97" s="11" t="s">
        <v>244</v>
      </c>
      <c r="F97" s="11" t="s">
        <v>245</v>
      </c>
      <c r="G97" s="11" t="s">
        <v>289</v>
      </c>
      <c r="H97" s="11" t="s">
        <v>423</v>
      </c>
      <c r="K97" s="13" t="s">
        <v>291</v>
      </c>
      <c r="L97" s="13" t="s">
        <v>292</v>
      </c>
    </row>
    <row r="98" spans="1:12" x14ac:dyDescent="0.2">
      <c r="A98" s="11">
        <v>2023</v>
      </c>
      <c r="B98" s="11">
        <v>3</v>
      </c>
      <c r="C98" s="11">
        <v>27</v>
      </c>
      <c r="D98" s="11" t="s">
        <v>160</v>
      </c>
      <c r="E98" s="11" t="s">
        <v>248</v>
      </c>
      <c r="F98" s="11" t="s">
        <v>249</v>
      </c>
      <c r="G98" s="11" t="s">
        <v>412</v>
      </c>
      <c r="H98" s="11" t="s">
        <v>424</v>
      </c>
      <c r="K98" s="13" t="s">
        <v>312</v>
      </c>
      <c r="L98" s="13" t="s">
        <v>433</v>
      </c>
    </row>
    <row r="99" spans="1:12" x14ac:dyDescent="0.2">
      <c r="A99" s="11">
        <v>2023</v>
      </c>
      <c r="B99" s="11">
        <v>4</v>
      </c>
      <c r="C99" s="11">
        <v>10</v>
      </c>
      <c r="D99" s="11" t="s">
        <v>111</v>
      </c>
      <c r="E99" s="11" t="s">
        <v>250</v>
      </c>
      <c r="F99" s="11" t="s">
        <v>251</v>
      </c>
      <c r="G99" s="11" t="s">
        <v>289</v>
      </c>
      <c r="H99" s="11" t="s">
        <v>425</v>
      </c>
      <c r="K99" s="13" t="s">
        <v>291</v>
      </c>
      <c r="L99" s="13" t="s">
        <v>434</v>
      </c>
    </row>
    <row r="100" spans="1:12" x14ac:dyDescent="0.2">
      <c r="A100" s="11">
        <v>2023</v>
      </c>
      <c r="B100" s="11">
        <v>5</v>
      </c>
      <c r="C100" s="11">
        <v>6</v>
      </c>
      <c r="D100" s="11" t="s">
        <v>38</v>
      </c>
      <c r="E100" s="11" t="s">
        <v>252</v>
      </c>
      <c r="F100" s="11" t="s">
        <v>253</v>
      </c>
      <c r="G100" s="11" t="s">
        <v>289</v>
      </c>
      <c r="H100" s="11" t="s">
        <v>426</v>
      </c>
      <c r="K100" s="13" t="s">
        <v>291</v>
      </c>
      <c r="L100" s="13" t="s">
        <v>435</v>
      </c>
    </row>
    <row r="101" spans="1:12" x14ac:dyDescent="0.2">
      <c r="A101" s="11">
        <v>2023</v>
      </c>
      <c r="B101" s="11">
        <v>7</v>
      </c>
      <c r="C101" s="11">
        <v>3</v>
      </c>
      <c r="D101" s="11" t="s">
        <v>91</v>
      </c>
      <c r="E101" s="11" t="s">
        <v>254</v>
      </c>
      <c r="F101" s="11" t="s">
        <v>255</v>
      </c>
      <c r="G101" s="11" t="s">
        <v>413</v>
      </c>
      <c r="H101" s="11" t="s">
        <v>427</v>
      </c>
      <c r="K101" s="13" t="s">
        <v>302</v>
      </c>
      <c r="L101" s="13" t="s">
        <v>434</v>
      </c>
    </row>
    <row r="102" spans="1:12" x14ac:dyDescent="0.2">
      <c r="A102" s="11">
        <v>2023</v>
      </c>
      <c r="B102" s="11">
        <v>10</v>
      </c>
      <c r="C102" s="11">
        <v>25</v>
      </c>
      <c r="D102" s="11" t="s">
        <v>256</v>
      </c>
      <c r="E102" s="11" t="s">
        <v>257</v>
      </c>
      <c r="F102" s="11" t="s">
        <v>258</v>
      </c>
      <c r="G102" s="11" t="s">
        <v>289</v>
      </c>
      <c r="H102" s="11" t="s">
        <v>428</v>
      </c>
      <c r="K102" s="13" t="s">
        <v>291</v>
      </c>
      <c r="L102" s="13" t="s">
        <v>436</v>
      </c>
    </row>
    <row r="103" spans="1:12" x14ac:dyDescent="0.2">
      <c r="A103" s="11">
        <v>2024</v>
      </c>
      <c r="B103" s="11">
        <v>6</v>
      </c>
      <c r="C103" s="11">
        <v>21</v>
      </c>
      <c r="D103" s="11" t="s">
        <v>26</v>
      </c>
      <c r="E103" s="11" t="s">
        <v>259</v>
      </c>
      <c r="F103" s="11" t="s">
        <v>260</v>
      </c>
      <c r="G103" s="11" t="s">
        <v>414</v>
      </c>
      <c r="H103" s="11" t="s">
        <v>290</v>
      </c>
      <c r="K103" s="13" t="s">
        <v>302</v>
      </c>
      <c r="L103" s="13" t="s">
        <v>292</v>
      </c>
    </row>
    <row r="104" spans="1:12" x14ac:dyDescent="0.2">
      <c r="A104" s="11">
        <v>2024</v>
      </c>
      <c r="B104" s="11">
        <v>9</v>
      </c>
      <c r="C104" s="11">
        <v>2</v>
      </c>
      <c r="D104" s="11" t="s">
        <v>50</v>
      </c>
      <c r="E104" s="11" t="s">
        <v>261</v>
      </c>
      <c r="F104" s="11" t="s">
        <v>262</v>
      </c>
      <c r="G104" s="11" t="s">
        <v>289</v>
      </c>
      <c r="H104" s="11" t="s">
        <v>290</v>
      </c>
      <c r="K104" s="13" t="s">
        <v>291</v>
      </c>
      <c r="L104" s="13" t="s">
        <v>292</v>
      </c>
    </row>
    <row r="105" spans="1:12" x14ac:dyDescent="0.2">
      <c r="A105" s="11">
        <v>2024</v>
      </c>
      <c r="B105" s="11">
        <v>9</v>
      </c>
      <c r="C105" s="11">
        <v>4</v>
      </c>
      <c r="D105" s="11" t="s">
        <v>35</v>
      </c>
      <c r="E105" s="11" t="s">
        <v>263</v>
      </c>
      <c r="F105" s="11" t="s">
        <v>264</v>
      </c>
      <c r="G105" s="11" t="s">
        <v>289</v>
      </c>
      <c r="H105" s="11" t="s">
        <v>290</v>
      </c>
      <c r="K105" s="13" t="s">
        <v>291</v>
      </c>
      <c r="L105" s="13" t="s">
        <v>292</v>
      </c>
    </row>
    <row r="106" spans="1:12" x14ac:dyDescent="0.2">
      <c r="A106" s="11">
        <v>2025</v>
      </c>
      <c r="B106" s="11">
        <v>1</v>
      </c>
      <c r="C106" s="11">
        <v>27</v>
      </c>
      <c r="D106" s="11" t="s">
        <v>149</v>
      </c>
      <c r="E106" s="11" t="s">
        <v>265</v>
      </c>
      <c r="F106" s="11" t="s">
        <v>266</v>
      </c>
      <c r="G106" s="11" t="s">
        <v>289</v>
      </c>
      <c r="H106" s="11" t="s">
        <v>290</v>
      </c>
      <c r="K106" s="13" t="s">
        <v>291</v>
      </c>
      <c r="L106" s="13" t="s">
        <v>292</v>
      </c>
    </row>
    <row r="107" spans="1:12" x14ac:dyDescent="0.2">
      <c r="A107" s="11">
        <v>2025</v>
      </c>
      <c r="B107" s="11">
        <v>7</v>
      </c>
      <c r="C107" s="11">
        <v>28</v>
      </c>
      <c r="D107" s="11" t="s">
        <v>117</v>
      </c>
      <c r="E107" s="11" t="s">
        <v>267</v>
      </c>
      <c r="F107" s="11" t="s">
        <v>268</v>
      </c>
      <c r="G107" s="11" t="s">
        <v>289</v>
      </c>
      <c r="H107" s="11" t="s">
        <v>290</v>
      </c>
      <c r="K107" s="13" t="s">
        <v>291</v>
      </c>
      <c r="L107" s="13" t="s">
        <v>292</v>
      </c>
    </row>
    <row r="108" spans="1:12" x14ac:dyDescent="0.2">
      <c r="A108" s="11">
        <v>2025</v>
      </c>
      <c r="B108" s="11">
        <v>7</v>
      </c>
      <c r="C108" s="11">
        <v>29</v>
      </c>
      <c r="D108" s="11" t="s">
        <v>160</v>
      </c>
      <c r="E108" s="11" t="s">
        <v>269</v>
      </c>
      <c r="F108" s="11" t="s">
        <v>270</v>
      </c>
      <c r="G108" s="11" t="s">
        <v>289</v>
      </c>
      <c r="H108" s="11" t="s">
        <v>290</v>
      </c>
      <c r="K108" s="13" t="s">
        <v>291</v>
      </c>
      <c r="L108" s="13" t="s">
        <v>292</v>
      </c>
    </row>
    <row r="109" spans="1:12" x14ac:dyDescent="0.2">
      <c r="A109" s="11">
        <v>2025</v>
      </c>
      <c r="B109" s="11">
        <v>8</v>
      </c>
      <c r="C109" s="11">
        <v>1</v>
      </c>
      <c r="D109" s="11" t="s">
        <v>271</v>
      </c>
      <c r="E109" s="11" t="s">
        <v>272</v>
      </c>
      <c r="F109" s="11" t="s">
        <v>273</v>
      </c>
      <c r="G109" s="11" t="s">
        <v>289</v>
      </c>
      <c r="H109" s="11" t="s">
        <v>290</v>
      </c>
      <c r="K109" s="13" t="s">
        <v>291</v>
      </c>
      <c r="L109" s="13" t="s">
        <v>292</v>
      </c>
    </row>
  </sheetData>
  <autoFilter ref="A1:L109" xr:uid="{BBC88199-2135-BA43-8143-82BE81D02863}"/>
  <sortState xmlns:xlrd2="http://schemas.microsoft.com/office/spreadsheetml/2017/richdata2" ref="O2:R18">
    <sortCondition descending="1" ref="P2:P18"/>
  </sortState>
  <mergeCells count="1">
    <mergeCell ref="AD2:AG2"/>
  </mergeCells>
  <pageMargins left="0.7" right="0.7" top="0.75" bottom="0.75" header="0.3" footer="0.3"/>
  <ignoredErrors>
    <ignoredError sqref="P3" 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Figures on Race Gender</vt:lpstr>
      <vt:lpstr>Figures on Religious Political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2025-09-19T21:18:39Z</dcterms:created>
  <dcterms:modified xsi:type="dcterms:W3CDTF">2025-09-20T00:34:48Z</dcterms:modified>
</cp:coreProperties>
</file>