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Users/jlott/Desktop/"/>
    </mc:Choice>
  </mc:AlternateContent>
  <xr:revisionPtr revIDLastSave="0" documentId="13_ncr:1_{E7DC9111-3368-AC44-BE9C-05F3B53AB061}" xr6:coauthVersionLast="47" xr6:coauthVersionMax="47" xr10:uidLastSave="{00000000-0000-0000-0000-000000000000}"/>
  <bookViews>
    <workbookView xWindow="38400" yWindow="500" windowWidth="34560" windowHeight="21100" xr2:uid="{AE284309-C51C-934D-B2C8-AACC6E5FB738}"/>
  </bookViews>
  <sheets>
    <sheet name="Armed Citizen" sheetId="1" r:id="rId1"/>
    <sheet name="Police" sheetId="2" r:id="rId2"/>
  </sheets>
  <definedNames>
    <definedName name="_xlnm._FilterDatabase" localSheetId="0" hidden="1">'Armed Citizen'!$A$1:$Q$181</definedName>
    <definedName name="_xlnm._FilterDatabase" localSheetId="1" hidden="1">Police!$A$1:$M$351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356" i="2" l="1"/>
  <c r="I358" i="2" s="1"/>
  <c r="I364" i="2"/>
  <c r="I362" i="2"/>
  <c r="J358" i="2"/>
  <c r="L354" i="2"/>
  <c r="K354" i="2"/>
  <c r="L353" i="2"/>
  <c r="K353" i="2"/>
  <c r="L351" i="2"/>
  <c r="K351" i="2"/>
  <c r="L350" i="2"/>
  <c r="K350" i="2"/>
  <c r="L349" i="2"/>
  <c r="K349" i="2"/>
  <c r="L348" i="2"/>
  <c r="K348" i="2"/>
  <c r="L347" i="2"/>
  <c r="K347" i="2"/>
  <c r="L346" i="2"/>
  <c r="K346" i="2"/>
  <c r="L345" i="2"/>
  <c r="K345" i="2"/>
  <c r="L344" i="2"/>
  <c r="K344" i="2"/>
  <c r="L343" i="2"/>
  <c r="K343" i="2"/>
  <c r="L342" i="2"/>
  <c r="K342" i="2"/>
  <c r="L341" i="2"/>
  <c r="K341" i="2"/>
  <c r="L340" i="2"/>
  <c r="K340" i="2"/>
  <c r="L339" i="2"/>
  <c r="K339" i="2"/>
  <c r="L338" i="2"/>
  <c r="K338" i="2"/>
  <c r="L337" i="2"/>
  <c r="K337" i="2"/>
  <c r="L336" i="2"/>
  <c r="K336" i="2"/>
  <c r="L335" i="2"/>
  <c r="K335" i="2"/>
  <c r="L334" i="2"/>
  <c r="K334" i="2"/>
  <c r="L333" i="2"/>
  <c r="K333" i="2"/>
  <c r="L332" i="2"/>
  <c r="K332" i="2"/>
  <c r="L331" i="2"/>
  <c r="K331" i="2"/>
  <c r="L330" i="2"/>
  <c r="K330" i="2"/>
  <c r="L329" i="2"/>
  <c r="K329" i="2"/>
  <c r="L328" i="2"/>
  <c r="K328" i="2"/>
  <c r="L327" i="2"/>
  <c r="K327" i="2"/>
  <c r="L326" i="2"/>
  <c r="K326" i="2"/>
  <c r="L325" i="2"/>
  <c r="K325" i="2"/>
  <c r="L324" i="2"/>
  <c r="K324" i="2"/>
  <c r="L323" i="2"/>
  <c r="K323" i="2"/>
  <c r="L322" i="2"/>
  <c r="K322" i="2"/>
  <c r="L321" i="2"/>
  <c r="K321" i="2"/>
  <c r="L320" i="2"/>
  <c r="K320" i="2"/>
  <c r="L319" i="2"/>
  <c r="K319" i="2"/>
  <c r="L318" i="2"/>
  <c r="K318" i="2"/>
  <c r="L317" i="2"/>
  <c r="K317" i="2"/>
  <c r="L316" i="2"/>
  <c r="K316" i="2"/>
  <c r="L315" i="2"/>
  <c r="K315" i="2"/>
  <c r="L314" i="2"/>
  <c r="K314" i="2"/>
  <c r="L313" i="2"/>
  <c r="K313" i="2"/>
  <c r="L312" i="2"/>
  <c r="K312" i="2"/>
  <c r="L311" i="2"/>
  <c r="K311" i="2"/>
  <c r="L310" i="2"/>
  <c r="K310" i="2"/>
  <c r="L309" i="2"/>
  <c r="K309" i="2"/>
  <c r="L308" i="2"/>
  <c r="K308" i="2"/>
  <c r="L307" i="2"/>
  <c r="K307" i="2"/>
  <c r="L306" i="2"/>
  <c r="K306" i="2"/>
  <c r="L305" i="2"/>
  <c r="K305" i="2"/>
  <c r="L304" i="2"/>
  <c r="K304" i="2"/>
  <c r="L303" i="2"/>
  <c r="K303" i="2"/>
  <c r="L302" i="2"/>
  <c r="K302" i="2"/>
  <c r="L301" i="2"/>
  <c r="K301" i="2"/>
  <c r="L300" i="2"/>
  <c r="K300" i="2"/>
  <c r="L299" i="2"/>
  <c r="K299" i="2"/>
  <c r="L298" i="2"/>
  <c r="K298" i="2"/>
  <c r="L297" i="2"/>
  <c r="K297" i="2"/>
  <c r="L296" i="2"/>
  <c r="K296" i="2"/>
  <c r="L295" i="2"/>
  <c r="K295" i="2"/>
  <c r="L294" i="2"/>
  <c r="K294" i="2"/>
  <c r="L293" i="2"/>
  <c r="K293" i="2"/>
  <c r="L292" i="2"/>
  <c r="K292" i="2"/>
  <c r="L291" i="2"/>
  <c r="K291" i="2"/>
  <c r="L290" i="2"/>
  <c r="K290" i="2"/>
  <c r="L289" i="2"/>
  <c r="K289" i="2"/>
  <c r="L288" i="2"/>
  <c r="K288" i="2"/>
  <c r="L287" i="2"/>
  <c r="K287" i="2"/>
  <c r="L286" i="2"/>
  <c r="K286" i="2"/>
  <c r="L285" i="2"/>
  <c r="K285" i="2"/>
  <c r="L284" i="2"/>
  <c r="K284" i="2"/>
  <c r="L283" i="2"/>
  <c r="K283" i="2"/>
  <c r="L282" i="2"/>
  <c r="K282" i="2"/>
  <c r="L281" i="2"/>
  <c r="K281" i="2"/>
  <c r="L280" i="2"/>
  <c r="K280" i="2"/>
  <c r="L279" i="2"/>
  <c r="K279" i="2"/>
  <c r="L278" i="2"/>
  <c r="K278" i="2"/>
  <c r="L277" i="2"/>
  <c r="K277" i="2"/>
  <c r="L276" i="2"/>
  <c r="K276" i="2"/>
  <c r="L275" i="2"/>
  <c r="K275" i="2"/>
  <c r="L274" i="2"/>
  <c r="K274" i="2"/>
  <c r="L273" i="2"/>
  <c r="K273" i="2"/>
  <c r="L272" i="2"/>
  <c r="K272" i="2"/>
  <c r="L271" i="2"/>
  <c r="K271" i="2"/>
  <c r="L270" i="2"/>
  <c r="K270" i="2"/>
  <c r="L269" i="2"/>
  <c r="K269" i="2"/>
  <c r="L268" i="2"/>
  <c r="K268" i="2"/>
  <c r="L267" i="2"/>
  <c r="K267" i="2"/>
  <c r="L266" i="2"/>
  <c r="K266" i="2"/>
  <c r="L265" i="2"/>
  <c r="K265" i="2"/>
  <c r="L264" i="2"/>
  <c r="K264" i="2"/>
  <c r="L263" i="2"/>
  <c r="K263" i="2"/>
  <c r="L262" i="2"/>
  <c r="K262" i="2"/>
  <c r="L261" i="2"/>
  <c r="K261" i="2"/>
  <c r="L260" i="2"/>
  <c r="K260" i="2"/>
  <c r="L259" i="2"/>
  <c r="K259" i="2"/>
  <c r="L258" i="2"/>
  <c r="K258" i="2"/>
  <c r="L257" i="2"/>
  <c r="K257" i="2"/>
  <c r="L256" i="2"/>
  <c r="K256" i="2"/>
  <c r="L255" i="2"/>
  <c r="K255" i="2"/>
  <c r="L254" i="2"/>
  <c r="K254" i="2"/>
  <c r="L253" i="2"/>
  <c r="K253" i="2"/>
  <c r="L252" i="2"/>
  <c r="K252" i="2"/>
  <c r="L251" i="2"/>
  <c r="K251" i="2"/>
  <c r="L250" i="2"/>
  <c r="K250" i="2"/>
  <c r="L249" i="2"/>
  <c r="K249" i="2"/>
  <c r="L248" i="2"/>
  <c r="K248" i="2"/>
  <c r="L247" i="2"/>
  <c r="K247" i="2"/>
  <c r="L246" i="2"/>
  <c r="K246" i="2"/>
  <c r="L245" i="2"/>
  <c r="K245" i="2"/>
  <c r="L244" i="2"/>
  <c r="K244" i="2"/>
  <c r="L243" i="2"/>
  <c r="K243" i="2"/>
  <c r="L242" i="2"/>
  <c r="K242" i="2"/>
  <c r="L241" i="2"/>
  <c r="K241" i="2"/>
  <c r="L240" i="2"/>
  <c r="K240" i="2"/>
  <c r="L239" i="2"/>
  <c r="K239" i="2"/>
  <c r="L238" i="2"/>
  <c r="K238" i="2"/>
  <c r="L237" i="2"/>
  <c r="K237" i="2"/>
  <c r="L236" i="2"/>
  <c r="K236" i="2"/>
  <c r="L235" i="2"/>
  <c r="K235" i="2"/>
  <c r="L234" i="2"/>
  <c r="K234" i="2"/>
  <c r="L233" i="2"/>
  <c r="K233" i="2"/>
  <c r="L232" i="2"/>
  <c r="K232" i="2"/>
  <c r="L231" i="2"/>
  <c r="K231" i="2"/>
  <c r="L230" i="2"/>
  <c r="K230" i="2"/>
  <c r="L229" i="2"/>
  <c r="K229" i="2"/>
  <c r="L228" i="2"/>
  <c r="K228" i="2"/>
  <c r="L227" i="2"/>
  <c r="K227" i="2"/>
  <c r="L226" i="2"/>
  <c r="K226" i="2"/>
  <c r="L225" i="2"/>
  <c r="K225" i="2"/>
  <c r="L224" i="2"/>
  <c r="K224" i="2"/>
  <c r="L223" i="2"/>
  <c r="K223" i="2"/>
  <c r="L222" i="2"/>
  <c r="K222" i="2"/>
  <c r="L221" i="2"/>
  <c r="K221" i="2"/>
  <c r="L220" i="2"/>
  <c r="K220" i="2"/>
  <c r="L219" i="2"/>
  <c r="K219" i="2"/>
  <c r="L218" i="2"/>
  <c r="K218" i="2"/>
  <c r="L217" i="2"/>
  <c r="K217" i="2"/>
  <c r="L216" i="2"/>
  <c r="K216" i="2"/>
  <c r="L215" i="2"/>
  <c r="K215" i="2"/>
  <c r="L214" i="2"/>
  <c r="K214" i="2"/>
  <c r="L213" i="2"/>
  <c r="K213" i="2"/>
  <c r="L212" i="2"/>
  <c r="K212" i="2"/>
  <c r="L211" i="2"/>
  <c r="K211" i="2"/>
  <c r="L210" i="2"/>
  <c r="K210" i="2"/>
  <c r="L209" i="2"/>
  <c r="K209" i="2"/>
  <c r="L208" i="2"/>
  <c r="K208" i="2"/>
  <c r="L207" i="2"/>
  <c r="K207" i="2"/>
  <c r="L206" i="2"/>
  <c r="K206" i="2"/>
  <c r="L205" i="2"/>
  <c r="K205" i="2"/>
  <c r="L204" i="2"/>
  <c r="K204" i="2"/>
  <c r="L203" i="2"/>
  <c r="K203" i="2"/>
  <c r="L202" i="2"/>
  <c r="K202" i="2"/>
  <c r="L201" i="2"/>
  <c r="K201" i="2"/>
  <c r="L200" i="2"/>
  <c r="K200" i="2"/>
  <c r="L199" i="2"/>
  <c r="K199" i="2"/>
  <c r="L198" i="2"/>
  <c r="K198" i="2"/>
  <c r="L197" i="2"/>
  <c r="K197" i="2"/>
  <c r="L196" i="2"/>
  <c r="K196" i="2"/>
  <c r="L195" i="2"/>
  <c r="K195" i="2"/>
  <c r="L194" i="2"/>
  <c r="K194" i="2"/>
  <c r="L193" i="2"/>
  <c r="K193" i="2"/>
  <c r="L192" i="2"/>
  <c r="K192" i="2"/>
  <c r="L191" i="2"/>
  <c r="K191" i="2"/>
  <c r="L190" i="2"/>
  <c r="K190" i="2"/>
  <c r="L189" i="2"/>
  <c r="K189" i="2"/>
  <c r="L188" i="2"/>
  <c r="K188" i="2"/>
  <c r="L187" i="2"/>
  <c r="K187" i="2"/>
  <c r="L186" i="2"/>
  <c r="K186" i="2"/>
  <c r="L185" i="2"/>
  <c r="K185" i="2"/>
  <c r="L184" i="2"/>
  <c r="K184" i="2"/>
  <c r="L183" i="2"/>
  <c r="K183" i="2"/>
  <c r="L182" i="2"/>
  <c r="K182" i="2"/>
  <c r="L181" i="2"/>
  <c r="K181" i="2"/>
  <c r="L180" i="2"/>
  <c r="K180" i="2"/>
  <c r="L179" i="2"/>
  <c r="K179" i="2"/>
  <c r="L178" i="2"/>
  <c r="K178" i="2"/>
  <c r="L177" i="2"/>
  <c r="K177" i="2"/>
  <c r="L176" i="2"/>
  <c r="K176" i="2"/>
  <c r="L175" i="2"/>
  <c r="K175" i="2"/>
  <c r="L174" i="2"/>
  <c r="K174" i="2"/>
  <c r="L173" i="2"/>
  <c r="K173" i="2"/>
  <c r="L172" i="2"/>
  <c r="K172" i="2"/>
  <c r="L171" i="2"/>
  <c r="K171" i="2"/>
  <c r="L170" i="2"/>
  <c r="K170" i="2"/>
  <c r="L169" i="2"/>
  <c r="K169" i="2"/>
  <c r="L168" i="2"/>
  <c r="K168" i="2"/>
  <c r="L167" i="2"/>
  <c r="K167" i="2"/>
  <c r="L166" i="2"/>
  <c r="K166" i="2"/>
  <c r="L165" i="2"/>
  <c r="K165" i="2"/>
  <c r="L164" i="2"/>
  <c r="K164" i="2"/>
  <c r="L163" i="2"/>
  <c r="K163" i="2"/>
  <c r="L162" i="2"/>
  <c r="K162" i="2"/>
  <c r="L161" i="2"/>
  <c r="K161" i="2"/>
  <c r="L160" i="2"/>
  <c r="K160" i="2"/>
  <c r="L159" i="2"/>
  <c r="K159" i="2"/>
  <c r="L158" i="2"/>
  <c r="K158" i="2"/>
  <c r="L157" i="2"/>
  <c r="K157" i="2"/>
  <c r="L156" i="2"/>
  <c r="K156" i="2"/>
  <c r="L155" i="2"/>
  <c r="K155" i="2"/>
  <c r="L154" i="2"/>
  <c r="K154" i="2"/>
  <c r="L153" i="2"/>
  <c r="K153" i="2"/>
  <c r="L152" i="2"/>
  <c r="K152" i="2"/>
  <c r="L151" i="2"/>
  <c r="K151" i="2"/>
  <c r="L150" i="2"/>
  <c r="K150" i="2"/>
  <c r="L149" i="2"/>
  <c r="K149" i="2"/>
  <c r="L148" i="2"/>
  <c r="K148" i="2"/>
  <c r="L147" i="2"/>
  <c r="K147" i="2"/>
  <c r="L146" i="2"/>
  <c r="K146" i="2"/>
  <c r="L145" i="2"/>
  <c r="K145" i="2"/>
  <c r="L144" i="2"/>
  <c r="K144" i="2"/>
  <c r="L143" i="2"/>
  <c r="K143" i="2"/>
  <c r="L142" i="2"/>
  <c r="K142" i="2"/>
  <c r="L141" i="2"/>
  <c r="K141" i="2"/>
  <c r="L140" i="2"/>
  <c r="K140" i="2"/>
  <c r="L139" i="2"/>
  <c r="K139" i="2"/>
  <c r="L138" i="2"/>
  <c r="K138" i="2"/>
  <c r="L137" i="2"/>
  <c r="K137" i="2"/>
  <c r="L136" i="2"/>
  <c r="K136" i="2"/>
  <c r="L135" i="2"/>
  <c r="K135" i="2"/>
  <c r="L134" i="2"/>
  <c r="K134" i="2"/>
  <c r="L133" i="2"/>
  <c r="K133" i="2"/>
  <c r="L132" i="2"/>
  <c r="K132" i="2"/>
  <c r="L131" i="2"/>
  <c r="K131" i="2"/>
  <c r="L130" i="2"/>
  <c r="K130" i="2"/>
  <c r="L129" i="2"/>
  <c r="K129" i="2"/>
  <c r="L128" i="2"/>
  <c r="K128" i="2"/>
  <c r="L127" i="2"/>
  <c r="K127" i="2"/>
  <c r="L126" i="2"/>
  <c r="K126" i="2"/>
  <c r="L125" i="2"/>
  <c r="K125" i="2"/>
  <c r="L124" i="2"/>
  <c r="K124" i="2"/>
  <c r="L123" i="2"/>
  <c r="K123" i="2"/>
  <c r="L122" i="2"/>
  <c r="K122" i="2"/>
  <c r="L121" i="2"/>
  <c r="K121" i="2"/>
  <c r="L120" i="2"/>
  <c r="K120" i="2"/>
  <c r="L119" i="2"/>
  <c r="K119" i="2"/>
  <c r="L118" i="2"/>
  <c r="K118" i="2"/>
  <c r="L117" i="2"/>
  <c r="K117" i="2"/>
  <c r="L116" i="2"/>
  <c r="K116" i="2"/>
  <c r="L115" i="2"/>
  <c r="K115" i="2"/>
  <c r="L114" i="2"/>
  <c r="K114" i="2"/>
  <c r="L113" i="2"/>
  <c r="K113" i="2"/>
  <c r="L112" i="2"/>
  <c r="K112" i="2"/>
  <c r="L111" i="2"/>
  <c r="K111" i="2"/>
  <c r="L110" i="2"/>
  <c r="K110" i="2"/>
  <c r="L109" i="2"/>
  <c r="K109" i="2"/>
  <c r="L108" i="2"/>
  <c r="K108" i="2"/>
  <c r="L107" i="2"/>
  <c r="K107" i="2"/>
  <c r="L106" i="2"/>
  <c r="K106" i="2"/>
  <c r="L105" i="2"/>
  <c r="K105" i="2"/>
  <c r="L104" i="2"/>
  <c r="K104" i="2"/>
  <c r="L103" i="2"/>
  <c r="K103" i="2"/>
  <c r="L102" i="2"/>
  <c r="K102" i="2"/>
  <c r="L101" i="2"/>
  <c r="K101" i="2"/>
  <c r="L100" i="2"/>
  <c r="K100" i="2"/>
  <c r="L99" i="2"/>
  <c r="K99" i="2"/>
  <c r="L98" i="2"/>
  <c r="K98" i="2"/>
  <c r="L97" i="2"/>
  <c r="K97" i="2"/>
  <c r="L96" i="2"/>
  <c r="K96" i="2"/>
  <c r="L95" i="2"/>
  <c r="K95" i="2"/>
  <c r="L94" i="2"/>
  <c r="K94" i="2"/>
  <c r="L93" i="2"/>
  <c r="K93" i="2"/>
  <c r="L92" i="2"/>
  <c r="K92" i="2"/>
  <c r="L91" i="2"/>
  <c r="K91" i="2"/>
  <c r="L90" i="2"/>
  <c r="K90" i="2"/>
  <c r="L89" i="2"/>
  <c r="K89" i="2"/>
  <c r="L88" i="2"/>
  <c r="K88" i="2"/>
  <c r="L87" i="2"/>
  <c r="K87" i="2"/>
  <c r="L86" i="2"/>
  <c r="K86" i="2"/>
  <c r="L85" i="2"/>
  <c r="K85" i="2"/>
  <c r="L84" i="2"/>
  <c r="K84" i="2"/>
  <c r="L83" i="2"/>
  <c r="K83" i="2"/>
  <c r="L82" i="2"/>
  <c r="K82" i="2"/>
  <c r="L81" i="2"/>
  <c r="K81" i="2"/>
  <c r="L80" i="2"/>
  <c r="K80" i="2"/>
  <c r="L79" i="2"/>
  <c r="K79" i="2"/>
  <c r="L78" i="2"/>
  <c r="K78" i="2"/>
  <c r="L77" i="2"/>
  <c r="K77" i="2"/>
  <c r="L76" i="2"/>
  <c r="K76" i="2"/>
  <c r="L75" i="2"/>
  <c r="K75" i="2"/>
  <c r="L74" i="2"/>
  <c r="K74" i="2"/>
  <c r="L73" i="2"/>
  <c r="K73" i="2"/>
  <c r="L72" i="2"/>
  <c r="K72" i="2"/>
  <c r="L71" i="2"/>
  <c r="K71" i="2"/>
  <c r="L70" i="2"/>
  <c r="K70" i="2"/>
  <c r="L69" i="2"/>
  <c r="K69" i="2"/>
  <c r="L68" i="2"/>
  <c r="K68" i="2"/>
  <c r="L67" i="2"/>
  <c r="K67" i="2"/>
  <c r="L66" i="2"/>
  <c r="K66" i="2"/>
  <c r="L65" i="2"/>
  <c r="K65" i="2"/>
  <c r="L64" i="2"/>
  <c r="K64" i="2"/>
  <c r="L63" i="2"/>
  <c r="K63" i="2"/>
  <c r="L62" i="2"/>
  <c r="K62" i="2"/>
  <c r="L61" i="2"/>
  <c r="K61" i="2"/>
  <c r="L60" i="2"/>
  <c r="K60" i="2"/>
  <c r="L59" i="2"/>
  <c r="K59" i="2"/>
  <c r="L58" i="2"/>
  <c r="K58" i="2"/>
  <c r="L57" i="2"/>
  <c r="K57" i="2"/>
  <c r="L56" i="2"/>
  <c r="K56" i="2"/>
  <c r="L55" i="2"/>
  <c r="K55" i="2"/>
  <c r="L54" i="2"/>
  <c r="K54" i="2"/>
  <c r="L53" i="2"/>
  <c r="K53" i="2"/>
  <c r="L52" i="2"/>
  <c r="K52" i="2"/>
  <c r="L51" i="2"/>
  <c r="K51" i="2"/>
  <c r="L50" i="2"/>
  <c r="K50" i="2"/>
  <c r="L49" i="2"/>
  <c r="K49" i="2"/>
  <c r="L48" i="2"/>
  <c r="K48" i="2"/>
  <c r="L47" i="2"/>
  <c r="K47" i="2"/>
  <c r="L46" i="2"/>
  <c r="K46" i="2"/>
  <c r="L45" i="2"/>
  <c r="K45" i="2"/>
  <c r="L44" i="2"/>
  <c r="K44" i="2"/>
  <c r="L43" i="2"/>
  <c r="K43" i="2"/>
  <c r="L42" i="2"/>
  <c r="K42" i="2"/>
  <c r="L41" i="2"/>
  <c r="K41" i="2"/>
  <c r="L40" i="2"/>
  <c r="K40" i="2"/>
  <c r="L39" i="2"/>
  <c r="K39" i="2"/>
  <c r="L38" i="2"/>
  <c r="K38" i="2"/>
  <c r="L37" i="2"/>
  <c r="K37" i="2"/>
  <c r="L36" i="2"/>
  <c r="K36" i="2"/>
  <c r="L35" i="2"/>
  <c r="K35" i="2"/>
  <c r="L34" i="2"/>
  <c r="K34" i="2"/>
  <c r="L33" i="2"/>
  <c r="K33" i="2"/>
  <c r="L32" i="2"/>
  <c r="K32" i="2"/>
  <c r="L31" i="2"/>
  <c r="K31" i="2"/>
  <c r="L30" i="2"/>
  <c r="K30" i="2"/>
  <c r="L29" i="2"/>
  <c r="K29" i="2"/>
  <c r="L28" i="2"/>
  <c r="K28" i="2"/>
  <c r="L27" i="2"/>
  <c r="K27" i="2"/>
  <c r="L26" i="2"/>
  <c r="K26" i="2"/>
  <c r="L25" i="2"/>
  <c r="K25" i="2"/>
  <c r="L24" i="2"/>
  <c r="K24" i="2"/>
  <c r="L23" i="2"/>
  <c r="K23" i="2"/>
  <c r="L22" i="2"/>
  <c r="K22" i="2"/>
  <c r="L21" i="2"/>
  <c r="K21" i="2"/>
  <c r="L20" i="2"/>
  <c r="K20" i="2"/>
  <c r="L19" i="2"/>
  <c r="K19" i="2"/>
  <c r="L18" i="2"/>
  <c r="K18" i="2"/>
  <c r="L17" i="2"/>
  <c r="K17" i="2"/>
  <c r="L16" i="2"/>
  <c r="K16" i="2"/>
  <c r="L15" i="2"/>
  <c r="K15" i="2"/>
  <c r="L14" i="2"/>
  <c r="K14" i="2"/>
  <c r="L13" i="2"/>
  <c r="K13" i="2"/>
  <c r="L12" i="2"/>
  <c r="K12" i="2"/>
  <c r="L11" i="2"/>
  <c r="K11" i="2"/>
  <c r="L10" i="2"/>
  <c r="K10" i="2"/>
  <c r="L9" i="2"/>
  <c r="K9" i="2"/>
  <c r="L8" i="2"/>
  <c r="K8" i="2"/>
  <c r="L7" i="2"/>
  <c r="K7" i="2"/>
  <c r="L6" i="2"/>
  <c r="K6" i="2"/>
  <c r="L5" i="2"/>
  <c r="K5" i="2"/>
  <c r="L4" i="2"/>
  <c r="K4" i="2"/>
  <c r="L3" i="2"/>
  <c r="K3" i="2"/>
  <c r="L2" i="2"/>
  <c r="K2" i="2"/>
  <c r="O351" i="2"/>
  <c r="N351" i="2"/>
  <c r="O350" i="2"/>
  <c r="N350" i="2"/>
  <c r="O349" i="2"/>
  <c r="N349" i="2"/>
  <c r="O348" i="2"/>
  <c r="N348" i="2"/>
  <c r="O347" i="2"/>
  <c r="N347" i="2"/>
  <c r="O346" i="2"/>
  <c r="N346" i="2"/>
  <c r="O345" i="2"/>
  <c r="N345" i="2"/>
  <c r="O344" i="2"/>
  <c r="N344" i="2"/>
  <c r="O343" i="2"/>
  <c r="N343" i="2"/>
  <c r="O342" i="2"/>
  <c r="N342" i="2"/>
  <c r="O341" i="2"/>
  <c r="N341" i="2"/>
  <c r="O340" i="2"/>
  <c r="N340" i="2"/>
  <c r="O339" i="2"/>
  <c r="N339" i="2"/>
  <c r="O338" i="2"/>
  <c r="N338" i="2"/>
  <c r="O337" i="2"/>
  <c r="N337" i="2"/>
  <c r="O336" i="2"/>
  <c r="N336" i="2"/>
  <c r="O335" i="2"/>
  <c r="N335" i="2"/>
  <c r="O334" i="2"/>
  <c r="N334" i="2"/>
  <c r="O333" i="2"/>
  <c r="N333" i="2"/>
  <c r="O332" i="2"/>
  <c r="N332" i="2"/>
  <c r="O331" i="2"/>
  <c r="N331" i="2"/>
  <c r="O330" i="2"/>
  <c r="N330" i="2"/>
  <c r="O329" i="2"/>
  <c r="N329" i="2"/>
  <c r="O328" i="2"/>
  <c r="N328" i="2"/>
  <c r="O327" i="2"/>
  <c r="N327" i="2"/>
  <c r="O326" i="2"/>
  <c r="N326" i="2"/>
  <c r="O325" i="2"/>
  <c r="N325" i="2"/>
  <c r="O324" i="2"/>
  <c r="N324" i="2"/>
  <c r="O323" i="2"/>
  <c r="N323" i="2"/>
  <c r="O322" i="2"/>
  <c r="N322" i="2"/>
  <c r="O321" i="2"/>
  <c r="N321" i="2"/>
  <c r="O320" i="2"/>
  <c r="N320" i="2"/>
  <c r="O319" i="2"/>
  <c r="N319" i="2"/>
  <c r="O318" i="2"/>
  <c r="N318" i="2"/>
  <c r="O317" i="2"/>
  <c r="N317" i="2"/>
  <c r="O316" i="2"/>
  <c r="N316" i="2"/>
  <c r="O315" i="2"/>
  <c r="N315" i="2"/>
  <c r="O314" i="2"/>
  <c r="N314" i="2"/>
  <c r="O313" i="2"/>
  <c r="N313" i="2"/>
  <c r="O312" i="2"/>
  <c r="N312" i="2"/>
  <c r="O311" i="2"/>
  <c r="N311" i="2"/>
  <c r="O310" i="2"/>
  <c r="N310" i="2"/>
  <c r="O309" i="2"/>
  <c r="N309" i="2"/>
  <c r="O308" i="2"/>
  <c r="N308" i="2"/>
  <c r="O307" i="2"/>
  <c r="N307" i="2"/>
  <c r="O306" i="2"/>
  <c r="N306" i="2"/>
  <c r="O305" i="2"/>
  <c r="N305" i="2"/>
  <c r="O304" i="2"/>
  <c r="N304" i="2"/>
  <c r="O303" i="2"/>
  <c r="N303" i="2"/>
  <c r="O302" i="2"/>
  <c r="N302" i="2"/>
  <c r="O301" i="2"/>
  <c r="N301" i="2"/>
  <c r="O300" i="2"/>
  <c r="N300" i="2"/>
  <c r="O299" i="2"/>
  <c r="N299" i="2"/>
  <c r="O298" i="2"/>
  <c r="N298" i="2"/>
  <c r="O297" i="2"/>
  <c r="N297" i="2"/>
  <c r="O296" i="2"/>
  <c r="N296" i="2"/>
  <c r="O295" i="2"/>
  <c r="N295" i="2"/>
  <c r="O294" i="2"/>
  <c r="N294" i="2"/>
  <c r="O293" i="2"/>
  <c r="N293" i="2"/>
  <c r="O292" i="2"/>
  <c r="N292" i="2"/>
  <c r="O291" i="2"/>
  <c r="N291" i="2"/>
  <c r="O290" i="2"/>
  <c r="N290" i="2"/>
  <c r="O289" i="2"/>
  <c r="N289" i="2"/>
  <c r="O288" i="2"/>
  <c r="N288" i="2"/>
  <c r="O287" i="2"/>
  <c r="N287" i="2"/>
  <c r="O286" i="2"/>
  <c r="N286" i="2"/>
  <c r="O285" i="2"/>
  <c r="N285" i="2"/>
  <c r="O284" i="2"/>
  <c r="N284" i="2"/>
  <c r="O283" i="2"/>
  <c r="N283" i="2"/>
  <c r="O282" i="2"/>
  <c r="N282" i="2"/>
  <c r="O281" i="2"/>
  <c r="N281" i="2"/>
  <c r="O280" i="2"/>
  <c r="N280" i="2"/>
  <c r="O279" i="2"/>
  <c r="N279" i="2"/>
  <c r="O278" i="2"/>
  <c r="N278" i="2"/>
  <c r="O277" i="2"/>
  <c r="N277" i="2"/>
  <c r="O276" i="2"/>
  <c r="N276" i="2"/>
  <c r="O275" i="2"/>
  <c r="N275" i="2"/>
  <c r="O274" i="2"/>
  <c r="N274" i="2"/>
  <c r="O273" i="2"/>
  <c r="N273" i="2"/>
  <c r="O272" i="2"/>
  <c r="N272" i="2"/>
  <c r="O271" i="2"/>
  <c r="N271" i="2"/>
  <c r="O270" i="2"/>
  <c r="N270" i="2"/>
  <c r="O269" i="2"/>
  <c r="N269" i="2"/>
  <c r="O268" i="2"/>
  <c r="N268" i="2"/>
  <c r="O267" i="2"/>
  <c r="N267" i="2"/>
  <c r="O266" i="2"/>
  <c r="N266" i="2"/>
  <c r="O265" i="2"/>
  <c r="N265" i="2"/>
  <c r="O264" i="2"/>
  <c r="N264" i="2"/>
  <c r="O263" i="2"/>
  <c r="N263" i="2"/>
  <c r="O262" i="2"/>
  <c r="N262" i="2"/>
  <c r="O261" i="2"/>
  <c r="N261" i="2"/>
  <c r="O260" i="2"/>
  <c r="N260" i="2"/>
  <c r="O259" i="2"/>
  <c r="N259" i="2"/>
  <c r="O258" i="2"/>
  <c r="N258" i="2"/>
  <c r="O257" i="2"/>
  <c r="N257" i="2"/>
  <c r="O256" i="2"/>
  <c r="N256" i="2"/>
  <c r="O255" i="2"/>
  <c r="N255" i="2"/>
  <c r="O254" i="2"/>
  <c r="N254" i="2"/>
  <c r="O253" i="2"/>
  <c r="N253" i="2"/>
  <c r="O252" i="2"/>
  <c r="N252" i="2"/>
  <c r="O251" i="2"/>
  <c r="N251" i="2"/>
  <c r="O250" i="2"/>
  <c r="N250" i="2"/>
  <c r="O249" i="2"/>
  <c r="N249" i="2"/>
  <c r="O248" i="2"/>
  <c r="N248" i="2"/>
  <c r="O247" i="2"/>
  <c r="N247" i="2"/>
  <c r="O246" i="2"/>
  <c r="N246" i="2"/>
  <c r="O245" i="2"/>
  <c r="N245" i="2"/>
  <c r="O244" i="2"/>
  <c r="N244" i="2"/>
  <c r="O243" i="2"/>
  <c r="N243" i="2"/>
  <c r="O242" i="2"/>
  <c r="N242" i="2"/>
  <c r="O241" i="2"/>
  <c r="N241" i="2"/>
  <c r="O240" i="2"/>
  <c r="N240" i="2"/>
  <c r="O239" i="2"/>
  <c r="N239" i="2"/>
  <c r="O238" i="2"/>
  <c r="N238" i="2"/>
  <c r="O237" i="2"/>
  <c r="N237" i="2"/>
  <c r="O236" i="2"/>
  <c r="N236" i="2"/>
  <c r="O235" i="2"/>
  <c r="N235" i="2"/>
  <c r="O234" i="2"/>
  <c r="N234" i="2"/>
  <c r="O233" i="2"/>
  <c r="N233" i="2"/>
  <c r="O232" i="2"/>
  <c r="N232" i="2"/>
  <c r="O231" i="2"/>
  <c r="N231" i="2"/>
  <c r="O230" i="2"/>
  <c r="N230" i="2"/>
  <c r="O229" i="2"/>
  <c r="N229" i="2"/>
  <c r="O228" i="2"/>
  <c r="N228" i="2"/>
  <c r="O227" i="2"/>
  <c r="N227" i="2"/>
  <c r="O226" i="2"/>
  <c r="N226" i="2"/>
  <c r="O225" i="2"/>
  <c r="N225" i="2"/>
  <c r="O224" i="2"/>
  <c r="N224" i="2"/>
  <c r="O223" i="2"/>
  <c r="N223" i="2"/>
  <c r="O222" i="2"/>
  <c r="N222" i="2"/>
  <c r="O221" i="2"/>
  <c r="N221" i="2"/>
  <c r="O220" i="2"/>
  <c r="N220" i="2"/>
  <c r="O219" i="2"/>
  <c r="N219" i="2"/>
  <c r="O218" i="2"/>
  <c r="N218" i="2"/>
  <c r="O217" i="2"/>
  <c r="N217" i="2"/>
  <c r="O216" i="2"/>
  <c r="N216" i="2"/>
  <c r="O215" i="2"/>
  <c r="N215" i="2"/>
  <c r="O214" i="2"/>
  <c r="N214" i="2"/>
  <c r="O213" i="2"/>
  <c r="N213" i="2"/>
  <c r="O212" i="2"/>
  <c r="N212" i="2"/>
  <c r="O211" i="2"/>
  <c r="N211" i="2"/>
  <c r="O210" i="2"/>
  <c r="N210" i="2"/>
  <c r="O209" i="2"/>
  <c r="N209" i="2"/>
  <c r="O208" i="2"/>
  <c r="N208" i="2"/>
  <c r="O207" i="2"/>
  <c r="N207" i="2"/>
  <c r="O206" i="2"/>
  <c r="N206" i="2"/>
  <c r="O205" i="2"/>
  <c r="N205" i="2"/>
  <c r="O204" i="2"/>
  <c r="N204" i="2"/>
  <c r="O203" i="2"/>
  <c r="N203" i="2"/>
  <c r="O202" i="2"/>
  <c r="N202" i="2"/>
  <c r="O201" i="2"/>
  <c r="N201" i="2"/>
  <c r="O200" i="2"/>
  <c r="N200" i="2"/>
  <c r="O199" i="2"/>
  <c r="N199" i="2"/>
  <c r="O198" i="2"/>
  <c r="N198" i="2"/>
  <c r="O197" i="2"/>
  <c r="N197" i="2"/>
  <c r="O196" i="2"/>
  <c r="N196" i="2"/>
  <c r="O195" i="2"/>
  <c r="N195" i="2"/>
  <c r="O194" i="2"/>
  <c r="N194" i="2"/>
  <c r="O193" i="2"/>
  <c r="N193" i="2"/>
  <c r="O192" i="2"/>
  <c r="N192" i="2"/>
  <c r="O191" i="2"/>
  <c r="N191" i="2"/>
  <c r="O190" i="2"/>
  <c r="N190" i="2"/>
  <c r="O189" i="2"/>
  <c r="N189" i="2"/>
  <c r="O188" i="2"/>
  <c r="N188" i="2"/>
  <c r="O187" i="2"/>
  <c r="N187" i="2"/>
  <c r="O186" i="2"/>
  <c r="N186" i="2"/>
  <c r="O185" i="2"/>
  <c r="N185" i="2"/>
  <c r="O184" i="2"/>
  <c r="N184" i="2"/>
  <c r="O183" i="2"/>
  <c r="N183" i="2"/>
  <c r="O182" i="2"/>
  <c r="N182" i="2"/>
  <c r="O181" i="2"/>
  <c r="N181" i="2"/>
  <c r="O180" i="2"/>
  <c r="N180" i="2"/>
  <c r="O179" i="2"/>
  <c r="N179" i="2"/>
  <c r="O178" i="2"/>
  <c r="N178" i="2"/>
  <c r="O177" i="2"/>
  <c r="N177" i="2"/>
  <c r="O176" i="2"/>
  <c r="N176" i="2"/>
  <c r="O175" i="2"/>
  <c r="N175" i="2"/>
  <c r="O174" i="2"/>
  <c r="N174" i="2"/>
  <c r="O173" i="2"/>
  <c r="N173" i="2"/>
  <c r="O172" i="2"/>
  <c r="N172" i="2"/>
  <c r="O171" i="2"/>
  <c r="N171" i="2"/>
  <c r="O170" i="2"/>
  <c r="N170" i="2"/>
  <c r="O169" i="2"/>
  <c r="N169" i="2"/>
  <c r="O168" i="2"/>
  <c r="N168" i="2"/>
  <c r="O167" i="2"/>
  <c r="N167" i="2"/>
  <c r="O166" i="2"/>
  <c r="N166" i="2"/>
  <c r="O165" i="2"/>
  <c r="N165" i="2"/>
  <c r="O164" i="2"/>
  <c r="N164" i="2"/>
  <c r="O163" i="2"/>
  <c r="N163" i="2"/>
  <c r="O162" i="2"/>
  <c r="N162" i="2"/>
  <c r="O161" i="2"/>
  <c r="N161" i="2"/>
  <c r="O160" i="2"/>
  <c r="N160" i="2"/>
  <c r="O159" i="2"/>
  <c r="N159" i="2"/>
  <c r="O158" i="2"/>
  <c r="N158" i="2"/>
  <c r="O157" i="2"/>
  <c r="N157" i="2"/>
  <c r="O156" i="2"/>
  <c r="N156" i="2"/>
  <c r="O155" i="2"/>
  <c r="N155" i="2"/>
  <c r="O154" i="2"/>
  <c r="N154" i="2"/>
  <c r="O153" i="2"/>
  <c r="N153" i="2"/>
  <c r="O152" i="2"/>
  <c r="N152" i="2"/>
  <c r="O151" i="2"/>
  <c r="N151" i="2"/>
  <c r="O150" i="2"/>
  <c r="N150" i="2"/>
  <c r="O149" i="2"/>
  <c r="N149" i="2"/>
  <c r="O148" i="2"/>
  <c r="N148" i="2"/>
  <c r="O147" i="2"/>
  <c r="N147" i="2"/>
  <c r="O146" i="2"/>
  <c r="N146" i="2"/>
  <c r="O145" i="2"/>
  <c r="N145" i="2"/>
  <c r="O144" i="2"/>
  <c r="N144" i="2"/>
  <c r="O143" i="2"/>
  <c r="N143" i="2"/>
  <c r="O142" i="2"/>
  <c r="N142" i="2"/>
  <c r="O141" i="2"/>
  <c r="N141" i="2"/>
  <c r="O140" i="2"/>
  <c r="N140" i="2"/>
  <c r="O139" i="2"/>
  <c r="N139" i="2"/>
  <c r="O138" i="2"/>
  <c r="N138" i="2"/>
  <c r="O137" i="2"/>
  <c r="N137" i="2"/>
  <c r="O136" i="2"/>
  <c r="N136" i="2"/>
  <c r="O135" i="2"/>
  <c r="N135" i="2"/>
  <c r="O134" i="2"/>
  <c r="N134" i="2"/>
  <c r="O133" i="2"/>
  <c r="N133" i="2"/>
  <c r="O132" i="2"/>
  <c r="N132" i="2"/>
  <c r="O131" i="2"/>
  <c r="N131" i="2"/>
  <c r="O130" i="2"/>
  <c r="N130" i="2"/>
  <c r="O129" i="2"/>
  <c r="N129" i="2"/>
  <c r="O128" i="2"/>
  <c r="N128" i="2"/>
  <c r="O127" i="2"/>
  <c r="N127" i="2"/>
  <c r="O126" i="2"/>
  <c r="N126" i="2"/>
  <c r="O125" i="2"/>
  <c r="N125" i="2"/>
  <c r="O124" i="2"/>
  <c r="N124" i="2"/>
  <c r="O123" i="2"/>
  <c r="N123" i="2"/>
  <c r="O122" i="2"/>
  <c r="N122" i="2"/>
  <c r="O121" i="2"/>
  <c r="N121" i="2"/>
  <c r="O120" i="2"/>
  <c r="N120" i="2"/>
  <c r="O119" i="2"/>
  <c r="N119" i="2"/>
  <c r="O118" i="2"/>
  <c r="N118" i="2"/>
  <c r="O117" i="2"/>
  <c r="N117" i="2"/>
  <c r="O116" i="2"/>
  <c r="N116" i="2"/>
  <c r="O115" i="2"/>
  <c r="N115" i="2"/>
  <c r="O114" i="2"/>
  <c r="N114" i="2"/>
  <c r="O113" i="2"/>
  <c r="N113" i="2"/>
  <c r="O112" i="2"/>
  <c r="N112" i="2"/>
  <c r="O111" i="2"/>
  <c r="N111" i="2"/>
  <c r="O110" i="2"/>
  <c r="N110" i="2"/>
  <c r="O109" i="2"/>
  <c r="N109" i="2"/>
  <c r="O108" i="2"/>
  <c r="N108" i="2"/>
  <c r="O107" i="2"/>
  <c r="N107" i="2"/>
  <c r="O106" i="2"/>
  <c r="N106" i="2"/>
  <c r="O105" i="2"/>
  <c r="N105" i="2"/>
  <c r="O104" i="2"/>
  <c r="N104" i="2"/>
  <c r="O103" i="2"/>
  <c r="N103" i="2"/>
  <c r="O102" i="2"/>
  <c r="N102" i="2"/>
  <c r="O101" i="2"/>
  <c r="N101" i="2"/>
  <c r="O100" i="2"/>
  <c r="N100" i="2"/>
  <c r="O99" i="2"/>
  <c r="N99" i="2"/>
  <c r="O98" i="2"/>
  <c r="N98" i="2"/>
  <c r="O97" i="2"/>
  <c r="N97" i="2"/>
  <c r="O96" i="2"/>
  <c r="N96" i="2"/>
  <c r="O95" i="2"/>
  <c r="N95" i="2"/>
  <c r="O94" i="2"/>
  <c r="N94" i="2"/>
  <c r="O93" i="2"/>
  <c r="N93" i="2"/>
  <c r="O92" i="2"/>
  <c r="N92" i="2"/>
  <c r="O91" i="2"/>
  <c r="N91" i="2"/>
  <c r="O90" i="2"/>
  <c r="N90" i="2"/>
  <c r="O89" i="2"/>
  <c r="N89" i="2"/>
  <c r="O88" i="2"/>
  <c r="N88" i="2"/>
  <c r="O87" i="2"/>
  <c r="N87" i="2"/>
  <c r="O86" i="2"/>
  <c r="N86" i="2"/>
  <c r="O85" i="2"/>
  <c r="N85" i="2"/>
  <c r="O84" i="2"/>
  <c r="N84" i="2"/>
  <c r="O83" i="2"/>
  <c r="N83" i="2"/>
  <c r="O82" i="2"/>
  <c r="N82" i="2"/>
  <c r="O81" i="2"/>
  <c r="N81" i="2"/>
  <c r="O80" i="2"/>
  <c r="N80" i="2"/>
  <c r="O79" i="2"/>
  <c r="N79" i="2"/>
  <c r="O78" i="2"/>
  <c r="N78" i="2"/>
  <c r="O77" i="2"/>
  <c r="N77" i="2"/>
  <c r="O76" i="2"/>
  <c r="N76" i="2"/>
  <c r="O75" i="2"/>
  <c r="N75" i="2"/>
  <c r="O74" i="2"/>
  <c r="N74" i="2"/>
  <c r="O73" i="2"/>
  <c r="N73" i="2"/>
  <c r="O72" i="2"/>
  <c r="N72" i="2"/>
  <c r="O71" i="2"/>
  <c r="N71" i="2"/>
  <c r="O70" i="2"/>
  <c r="N70" i="2"/>
  <c r="O69" i="2"/>
  <c r="N69" i="2"/>
  <c r="O68" i="2"/>
  <c r="N68" i="2"/>
  <c r="O67" i="2"/>
  <c r="N67" i="2"/>
  <c r="O66" i="2"/>
  <c r="N66" i="2"/>
  <c r="O65" i="2"/>
  <c r="N65" i="2"/>
  <c r="O64" i="2"/>
  <c r="N64" i="2"/>
  <c r="O63" i="2"/>
  <c r="N63" i="2"/>
  <c r="O62" i="2"/>
  <c r="N62" i="2"/>
  <c r="O61" i="2"/>
  <c r="N61" i="2"/>
  <c r="O60" i="2"/>
  <c r="N60" i="2"/>
  <c r="O59" i="2"/>
  <c r="N59" i="2"/>
  <c r="O58" i="2"/>
  <c r="N58" i="2"/>
  <c r="O57" i="2"/>
  <c r="N57" i="2"/>
  <c r="O56" i="2"/>
  <c r="N56" i="2"/>
  <c r="O55" i="2"/>
  <c r="N55" i="2"/>
  <c r="O54" i="2"/>
  <c r="N54" i="2"/>
  <c r="O53" i="2"/>
  <c r="N53" i="2"/>
  <c r="O52" i="2"/>
  <c r="N52" i="2"/>
  <c r="O51" i="2"/>
  <c r="N51" i="2"/>
  <c r="O50" i="2"/>
  <c r="N50" i="2"/>
  <c r="O49" i="2"/>
  <c r="N49" i="2"/>
  <c r="O48" i="2"/>
  <c r="N48" i="2"/>
  <c r="O47" i="2"/>
  <c r="N47" i="2"/>
  <c r="O46" i="2"/>
  <c r="N46" i="2"/>
  <c r="O45" i="2"/>
  <c r="N45" i="2"/>
  <c r="O44" i="2"/>
  <c r="N44" i="2"/>
  <c r="O43" i="2"/>
  <c r="N43" i="2"/>
  <c r="O42" i="2"/>
  <c r="N42" i="2"/>
  <c r="O41" i="2"/>
  <c r="N41" i="2"/>
  <c r="O40" i="2"/>
  <c r="N40" i="2"/>
  <c r="O39" i="2"/>
  <c r="N39" i="2"/>
  <c r="O38" i="2"/>
  <c r="N38" i="2"/>
  <c r="O37" i="2"/>
  <c r="N37" i="2"/>
  <c r="O36" i="2"/>
  <c r="N36" i="2"/>
  <c r="O35" i="2"/>
  <c r="N35" i="2"/>
  <c r="O34" i="2"/>
  <c r="N34" i="2"/>
  <c r="O33" i="2"/>
  <c r="N33" i="2"/>
  <c r="O32" i="2"/>
  <c r="N32" i="2"/>
  <c r="O31" i="2"/>
  <c r="N31" i="2"/>
  <c r="O30" i="2"/>
  <c r="N30" i="2"/>
  <c r="O29" i="2"/>
  <c r="N29" i="2"/>
  <c r="O28" i="2"/>
  <c r="N28" i="2"/>
  <c r="O27" i="2"/>
  <c r="N27" i="2"/>
  <c r="O26" i="2"/>
  <c r="N26" i="2"/>
  <c r="O25" i="2"/>
  <c r="N25" i="2"/>
  <c r="O24" i="2"/>
  <c r="N24" i="2"/>
  <c r="O23" i="2"/>
  <c r="N23" i="2"/>
  <c r="O22" i="2"/>
  <c r="N22" i="2"/>
  <c r="O21" i="2"/>
  <c r="N21" i="2"/>
  <c r="O20" i="2"/>
  <c r="N20" i="2"/>
  <c r="O19" i="2"/>
  <c r="N19" i="2"/>
  <c r="O18" i="2"/>
  <c r="N18" i="2"/>
  <c r="O17" i="2"/>
  <c r="N17" i="2"/>
  <c r="O16" i="2"/>
  <c r="N16" i="2"/>
  <c r="O15" i="2"/>
  <c r="N15" i="2"/>
  <c r="O14" i="2"/>
  <c r="N14" i="2"/>
  <c r="O13" i="2"/>
  <c r="N13" i="2"/>
  <c r="O12" i="2"/>
  <c r="N12" i="2"/>
  <c r="O11" i="2"/>
  <c r="N11" i="2"/>
  <c r="O10" i="2"/>
  <c r="N10" i="2"/>
  <c r="O9" i="2"/>
  <c r="N9" i="2"/>
  <c r="O8" i="2"/>
  <c r="N8" i="2"/>
  <c r="O7" i="2"/>
  <c r="N7" i="2"/>
  <c r="O6" i="2"/>
  <c r="N6" i="2"/>
  <c r="O5" i="2"/>
  <c r="N5" i="2"/>
  <c r="O4" i="2"/>
  <c r="N4" i="2"/>
  <c r="O3" i="2"/>
  <c r="N3" i="2"/>
  <c r="O2" i="2"/>
  <c r="N2" i="2"/>
  <c r="J354" i="2"/>
  <c r="J353" i="2"/>
  <c r="I354" i="2"/>
  <c r="I353" i="2"/>
  <c r="D3" i="1"/>
  <c r="E3" i="1"/>
  <c r="F3" i="1"/>
  <c r="D4" i="1"/>
  <c r="E4" i="1"/>
  <c r="F4" i="1"/>
  <c r="D5" i="1"/>
  <c r="E5" i="1"/>
  <c r="F5" i="1"/>
  <c r="D6" i="1"/>
  <c r="E6" i="1"/>
  <c r="F6" i="1"/>
  <c r="D7" i="1"/>
  <c r="E7" i="1"/>
  <c r="F7" i="1"/>
  <c r="D8" i="1"/>
  <c r="E8" i="1"/>
  <c r="F8" i="1"/>
  <c r="D9" i="1"/>
  <c r="E9" i="1"/>
  <c r="F9" i="1"/>
  <c r="D10" i="1"/>
  <c r="E10" i="1"/>
  <c r="F10" i="1"/>
  <c r="D11" i="1"/>
  <c r="E11" i="1"/>
  <c r="F11" i="1"/>
  <c r="D12" i="1"/>
  <c r="E12" i="1"/>
  <c r="F12" i="1"/>
  <c r="D13" i="1"/>
  <c r="E13" i="1"/>
  <c r="F13" i="1"/>
  <c r="D14" i="1"/>
  <c r="E14" i="1"/>
  <c r="F14" i="1"/>
  <c r="D15" i="1"/>
  <c r="E15" i="1"/>
  <c r="F15" i="1"/>
  <c r="D16" i="1"/>
  <c r="E16" i="1"/>
  <c r="F16" i="1"/>
  <c r="D17" i="1"/>
  <c r="E17" i="1"/>
  <c r="F17" i="1"/>
  <c r="D18" i="1"/>
  <c r="E18" i="1"/>
  <c r="F18" i="1"/>
  <c r="D19" i="1"/>
  <c r="E19" i="1"/>
  <c r="F19" i="1"/>
  <c r="D20" i="1"/>
  <c r="E20" i="1"/>
  <c r="F20" i="1"/>
  <c r="D21" i="1"/>
  <c r="E21" i="1"/>
  <c r="F21" i="1"/>
  <c r="D22" i="1"/>
  <c r="E22" i="1"/>
  <c r="F22" i="1"/>
  <c r="D23" i="1"/>
  <c r="E23" i="1"/>
  <c r="F23" i="1"/>
  <c r="D24" i="1"/>
  <c r="E24" i="1"/>
  <c r="F24" i="1"/>
  <c r="D25" i="1"/>
  <c r="E25" i="1"/>
  <c r="F25" i="1"/>
  <c r="D26" i="1"/>
  <c r="E26" i="1"/>
  <c r="F26" i="1"/>
  <c r="D27" i="1"/>
  <c r="E27" i="1"/>
  <c r="F27" i="1"/>
  <c r="D28" i="1"/>
  <c r="E28" i="1"/>
  <c r="F28" i="1"/>
  <c r="D29" i="1"/>
  <c r="E29" i="1"/>
  <c r="F29" i="1"/>
  <c r="D30" i="1"/>
  <c r="E30" i="1"/>
  <c r="F30" i="1"/>
  <c r="D31" i="1"/>
  <c r="E31" i="1"/>
  <c r="F31" i="1"/>
  <c r="D32" i="1"/>
  <c r="E32" i="1"/>
  <c r="F32" i="1"/>
  <c r="D33" i="1"/>
  <c r="E33" i="1"/>
  <c r="F33" i="1"/>
  <c r="D34" i="1"/>
  <c r="E34" i="1"/>
  <c r="F34" i="1"/>
  <c r="D35" i="1"/>
  <c r="E35" i="1"/>
  <c r="F35" i="1"/>
  <c r="D36" i="1"/>
  <c r="E36" i="1"/>
  <c r="F36" i="1"/>
  <c r="D37" i="1"/>
  <c r="E37" i="1"/>
  <c r="F37" i="1"/>
  <c r="D38" i="1"/>
  <c r="E38" i="1"/>
  <c r="F38" i="1"/>
  <c r="D39" i="1"/>
  <c r="E39" i="1"/>
  <c r="F39" i="1"/>
  <c r="D40" i="1"/>
  <c r="E40" i="1"/>
  <c r="F40" i="1"/>
  <c r="D41" i="1"/>
  <c r="E41" i="1"/>
  <c r="F41" i="1"/>
  <c r="D42" i="1"/>
  <c r="E42" i="1"/>
  <c r="F42" i="1"/>
  <c r="D43" i="1"/>
  <c r="E43" i="1"/>
  <c r="F43" i="1"/>
  <c r="D44" i="1"/>
  <c r="E44" i="1"/>
  <c r="F44" i="1"/>
  <c r="D45" i="1"/>
  <c r="E45" i="1"/>
  <c r="F45" i="1"/>
  <c r="D46" i="1"/>
  <c r="E46" i="1"/>
  <c r="F46" i="1"/>
  <c r="D47" i="1"/>
  <c r="E47" i="1"/>
  <c r="F47" i="1"/>
  <c r="D48" i="1"/>
  <c r="E48" i="1"/>
  <c r="F48" i="1"/>
  <c r="D49" i="1"/>
  <c r="E49" i="1"/>
  <c r="F49" i="1"/>
  <c r="D50" i="1"/>
  <c r="E50" i="1"/>
  <c r="F50" i="1"/>
  <c r="D51" i="1"/>
  <c r="E51" i="1"/>
  <c r="F51" i="1"/>
  <c r="D52" i="1"/>
  <c r="E52" i="1"/>
  <c r="F52" i="1"/>
  <c r="D53" i="1"/>
  <c r="E53" i="1"/>
  <c r="F53" i="1"/>
  <c r="D54" i="1"/>
  <c r="E54" i="1"/>
  <c r="F54" i="1"/>
  <c r="D55" i="1"/>
  <c r="E55" i="1"/>
  <c r="F55" i="1"/>
  <c r="D56" i="1"/>
  <c r="E56" i="1"/>
  <c r="F56" i="1"/>
  <c r="D57" i="1"/>
  <c r="E57" i="1"/>
  <c r="F57" i="1"/>
  <c r="D58" i="1"/>
  <c r="E58" i="1"/>
  <c r="F58" i="1"/>
  <c r="D59" i="1"/>
  <c r="E59" i="1"/>
  <c r="F59" i="1"/>
  <c r="D60" i="1"/>
  <c r="E60" i="1"/>
  <c r="F60" i="1"/>
  <c r="D61" i="1"/>
  <c r="E61" i="1"/>
  <c r="F61" i="1"/>
  <c r="D62" i="1"/>
  <c r="E62" i="1"/>
  <c r="F62" i="1"/>
  <c r="D63" i="1"/>
  <c r="E63" i="1"/>
  <c r="F63" i="1"/>
  <c r="D64" i="1"/>
  <c r="E64" i="1"/>
  <c r="F64" i="1"/>
  <c r="D65" i="1"/>
  <c r="E65" i="1"/>
  <c r="F65" i="1"/>
  <c r="D66" i="1"/>
  <c r="E66" i="1"/>
  <c r="F66" i="1"/>
  <c r="D67" i="1"/>
  <c r="E67" i="1"/>
  <c r="F67" i="1"/>
  <c r="D68" i="1"/>
  <c r="E68" i="1"/>
  <c r="F68" i="1"/>
  <c r="D70" i="1"/>
  <c r="E70" i="1"/>
  <c r="F70" i="1"/>
  <c r="D69" i="1"/>
  <c r="E69" i="1"/>
  <c r="F69" i="1"/>
  <c r="D71" i="1"/>
  <c r="E71" i="1"/>
  <c r="F71" i="1"/>
  <c r="D72" i="1"/>
  <c r="E72" i="1"/>
  <c r="F72" i="1"/>
  <c r="D73" i="1"/>
  <c r="E73" i="1"/>
  <c r="F73" i="1"/>
  <c r="D74" i="1"/>
  <c r="E74" i="1"/>
  <c r="F74" i="1"/>
  <c r="D75" i="1"/>
  <c r="E75" i="1"/>
  <c r="F75" i="1"/>
  <c r="D76" i="1"/>
  <c r="E76" i="1"/>
  <c r="F76" i="1"/>
  <c r="D77" i="1"/>
  <c r="E77" i="1"/>
  <c r="F77" i="1"/>
  <c r="D78" i="1"/>
  <c r="E78" i="1"/>
  <c r="F78" i="1"/>
  <c r="D79" i="1"/>
  <c r="E79" i="1"/>
  <c r="F79" i="1"/>
  <c r="D80" i="1"/>
  <c r="E80" i="1"/>
  <c r="F80" i="1"/>
  <c r="D81" i="1"/>
  <c r="E81" i="1"/>
  <c r="F81" i="1"/>
  <c r="D82" i="1"/>
  <c r="E82" i="1"/>
  <c r="F82" i="1"/>
  <c r="D83" i="1"/>
  <c r="E83" i="1"/>
  <c r="F83" i="1"/>
  <c r="D84" i="1"/>
  <c r="E84" i="1"/>
  <c r="F84" i="1"/>
  <c r="D85" i="1"/>
  <c r="E85" i="1"/>
  <c r="F85" i="1"/>
  <c r="D86" i="1"/>
  <c r="E86" i="1"/>
  <c r="F86" i="1"/>
  <c r="D87" i="1"/>
  <c r="E87" i="1"/>
  <c r="F87" i="1"/>
  <c r="D88" i="1"/>
  <c r="E88" i="1"/>
  <c r="F88" i="1"/>
  <c r="D89" i="1"/>
  <c r="E89" i="1"/>
  <c r="F89" i="1"/>
  <c r="D90" i="1"/>
  <c r="E90" i="1"/>
  <c r="F90" i="1"/>
  <c r="D91" i="1"/>
  <c r="E91" i="1"/>
  <c r="F91" i="1"/>
  <c r="D92" i="1"/>
  <c r="E92" i="1"/>
  <c r="F92" i="1"/>
  <c r="D93" i="1"/>
  <c r="E93" i="1"/>
  <c r="F93" i="1"/>
  <c r="D94" i="1"/>
  <c r="E94" i="1"/>
  <c r="F94" i="1"/>
  <c r="D95" i="1"/>
  <c r="E95" i="1"/>
  <c r="F95" i="1"/>
  <c r="D96" i="1"/>
  <c r="E96" i="1"/>
  <c r="F96" i="1"/>
  <c r="D97" i="1"/>
  <c r="E97" i="1"/>
  <c r="F97" i="1"/>
  <c r="D98" i="1"/>
  <c r="E98" i="1"/>
  <c r="F98" i="1"/>
  <c r="D99" i="1"/>
  <c r="E99" i="1"/>
  <c r="F99" i="1"/>
  <c r="D100" i="1"/>
  <c r="E100" i="1"/>
  <c r="F100" i="1"/>
  <c r="D101" i="1"/>
  <c r="E101" i="1"/>
  <c r="F101" i="1"/>
  <c r="D102" i="1"/>
  <c r="E102" i="1"/>
  <c r="F102" i="1"/>
  <c r="D103" i="1"/>
  <c r="E103" i="1"/>
  <c r="F103" i="1"/>
  <c r="D104" i="1"/>
  <c r="E104" i="1"/>
  <c r="F104" i="1"/>
  <c r="D105" i="1"/>
  <c r="E105" i="1"/>
  <c r="F105" i="1"/>
  <c r="D106" i="1"/>
  <c r="E106" i="1"/>
  <c r="F106" i="1"/>
  <c r="D107" i="1"/>
  <c r="E107" i="1"/>
  <c r="F107" i="1"/>
  <c r="D108" i="1"/>
  <c r="E108" i="1"/>
  <c r="F108" i="1"/>
  <c r="D109" i="1"/>
  <c r="E109" i="1"/>
  <c r="F109" i="1"/>
  <c r="D110" i="1"/>
  <c r="E110" i="1"/>
  <c r="F110" i="1"/>
  <c r="D111" i="1"/>
  <c r="E111" i="1"/>
  <c r="F111" i="1"/>
  <c r="D112" i="1"/>
  <c r="E112" i="1"/>
  <c r="F112" i="1"/>
  <c r="D113" i="1"/>
  <c r="E113" i="1"/>
  <c r="F113" i="1"/>
  <c r="D114" i="1"/>
  <c r="E114" i="1"/>
  <c r="F114" i="1"/>
  <c r="D115" i="1"/>
  <c r="E115" i="1"/>
  <c r="F115" i="1"/>
  <c r="D116" i="1"/>
  <c r="E116" i="1"/>
  <c r="F116" i="1"/>
  <c r="D117" i="1"/>
  <c r="E117" i="1"/>
  <c r="F117" i="1"/>
  <c r="D118" i="1"/>
  <c r="E118" i="1"/>
  <c r="F118" i="1"/>
  <c r="D119" i="1"/>
  <c r="E119" i="1"/>
  <c r="F119" i="1"/>
  <c r="D120" i="1"/>
  <c r="E120" i="1"/>
  <c r="F120" i="1"/>
  <c r="D121" i="1"/>
  <c r="E121" i="1"/>
  <c r="F121" i="1"/>
  <c r="D122" i="1"/>
  <c r="E122" i="1"/>
  <c r="F122" i="1"/>
  <c r="D123" i="1"/>
  <c r="E123" i="1"/>
  <c r="F123" i="1"/>
  <c r="D124" i="1"/>
  <c r="E124" i="1"/>
  <c r="F124" i="1"/>
  <c r="D125" i="1"/>
  <c r="E125" i="1"/>
  <c r="F125" i="1"/>
  <c r="D126" i="1"/>
  <c r="E126" i="1"/>
  <c r="F126" i="1"/>
  <c r="D127" i="1"/>
  <c r="E127" i="1"/>
  <c r="F127" i="1"/>
  <c r="D128" i="1"/>
  <c r="E128" i="1"/>
  <c r="F128" i="1"/>
  <c r="D129" i="1"/>
  <c r="E129" i="1"/>
  <c r="F129" i="1"/>
  <c r="D130" i="1"/>
  <c r="E130" i="1"/>
  <c r="F130" i="1"/>
  <c r="D131" i="1"/>
  <c r="E131" i="1"/>
  <c r="F131" i="1"/>
  <c r="D132" i="1"/>
  <c r="E132" i="1"/>
  <c r="F132" i="1"/>
  <c r="D133" i="1"/>
  <c r="E133" i="1"/>
  <c r="F133" i="1"/>
  <c r="D134" i="1"/>
  <c r="E134" i="1"/>
  <c r="F134" i="1"/>
  <c r="D135" i="1"/>
  <c r="E135" i="1"/>
  <c r="F135" i="1"/>
  <c r="D136" i="1"/>
  <c r="E136" i="1"/>
  <c r="F136" i="1"/>
  <c r="D137" i="1"/>
  <c r="E137" i="1"/>
  <c r="F137" i="1"/>
  <c r="D138" i="1"/>
  <c r="E138" i="1"/>
  <c r="F138" i="1"/>
  <c r="D139" i="1"/>
  <c r="E139" i="1"/>
  <c r="F139" i="1"/>
  <c r="D140" i="1"/>
  <c r="E140" i="1"/>
  <c r="F140" i="1"/>
  <c r="D141" i="1"/>
  <c r="E141" i="1"/>
  <c r="F141" i="1"/>
  <c r="D142" i="1"/>
  <c r="E142" i="1"/>
  <c r="F142" i="1"/>
  <c r="D143" i="1"/>
  <c r="E143" i="1"/>
  <c r="F143" i="1"/>
  <c r="D144" i="1"/>
  <c r="E144" i="1"/>
  <c r="F144" i="1"/>
  <c r="D145" i="1"/>
  <c r="E145" i="1"/>
  <c r="F145" i="1"/>
  <c r="D146" i="1"/>
  <c r="E146" i="1"/>
  <c r="F146" i="1"/>
  <c r="D147" i="1"/>
  <c r="E147" i="1"/>
  <c r="F147" i="1"/>
  <c r="D148" i="1"/>
  <c r="E148" i="1"/>
  <c r="F148" i="1"/>
  <c r="D149" i="1"/>
  <c r="E149" i="1"/>
  <c r="F149" i="1"/>
  <c r="D150" i="1"/>
  <c r="E150" i="1"/>
  <c r="F150" i="1"/>
  <c r="D151" i="1"/>
  <c r="E151" i="1"/>
  <c r="F151" i="1"/>
  <c r="D152" i="1"/>
  <c r="E152" i="1"/>
  <c r="F152" i="1"/>
  <c r="D153" i="1"/>
  <c r="E153" i="1"/>
  <c r="F153" i="1"/>
  <c r="D154" i="1"/>
  <c r="E154" i="1"/>
  <c r="F154" i="1"/>
  <c r="D155" i="1"/>
  <c r="E155" i="1"/>
  <c r="F155" i="1"/>
  <c r="D156" i="1"/>
  <c r="E156" i="1"/>
  <c r="F156" i="1"/>
  <c r="D157" i="1"/>
  <c r="E157" i="1"/>
  <c r="F157" i="1"/>
  <c r="D158" i="1"/>
  <c r="E158" i="1"/>
  <c r="F158" i="1"/>
  <c r="D159" i="1"/>
  <c r="E159" i="1"/>
  <c r="F159" i="1"/>
  <c r="D160" i="1"/>
  <c r="E160" i="1"/>
  <c r="F160" i="1"/>
  <c r="D161" i="1"/>
  <c r="E161" i="1"/>
  <c r="F161" i="1"/>
  <c r="D162" i="1"/>
  <c r="E162" i="1"/>
  <c r="F162" i="1"/>
  <c r="D163" i="1"/>
  <c r="E163" i="1"/>
  <c r="F163" i="1"/>
  <c r="D164" i="1"/>
  <c r="E164" i="1"/>
  <c r="F164" i="1"/>
  <c r="D165" i="1"/>
  <c r="E165" i="1"/>
  <c r="F165" i="1"/>
  <c r="D166" i="1"/>
  <c r="E166" i="1"/>
  <c r="F166" i="1"/>
  <c r="D167" i="1"/>
  <c r="E167" i="1"/>
  <c r="F167" i="1"/>
  <c r="D168" i="1"/>
  <c r="E168" i="1"/>
  <c r="F168" i="1"/>
  <c r="D169" i="1"/>
  <c r="E169" i="1"/>
  <c r="F169" i="1"/>
  <c r="D170" i="1"/>
  <c r="E170" i="1"/>
  <c r="F170" i="1"/>
  <c r="D171" i="1"/>
  <c r="E171" i="1"/>
  <c r="F171" i="1"/>
  <c r="D172" i="1"/>
  <c r="E172" i="1"/>
  <c r="F172" i="1"/>
  <c r="D173" i="1"/>
  <c r="E173" i="1"/>
  <c r="F173" i="1"/>
  <c r="D174" i="1"/>
  <c r="E174" i="1"/>
  <c r="F174" i="1"/>
  <c r="D175" i="1"/>
  <c r="E175" i="1"/>
  <c r="F175" i="1"/>
  <c r="D176" i="1"/>
  <c r="E176" i="1"/>
  <c r="F176" i="1"/>
  <c r="D177" i="1"/>
  <c r="E177" i="1"/>
  <c r="F177" i="1"/>
  <c r="D178" i="1"/>
  <c r="E178" i="1"/>
  <c r="F178" i="1"/>
  <c r="D179" i="1"/>
  <c r="E179" i="1"/>
  <c r="F179" i="1"/>
  <c r="D180" i="1"/>
  <c r="E180" i="1"/>
  <c r="F180" i="1"/>
  <c r="D181" i="1"/>
  <c r="E181" i="1"/>
  <c r="F181" i="1"/>
  <c r="F2" i="1"/>
  <c r="E2" i="1"/>
  <c r="D2" i="1"/>
  <c r="N353" i="2" l="1"/>
  <c r="O354" i="2"/>
  <c r="O353" i="2"/>
  <c r="N354" i="2"/>
  <c r="Q354" i="2" s="1"/>
</calcChain>
</file>

<file path=xl/sharedStrings.xml><?xml version="1.0" encoding="utf-8"?>
<sst xmlns="http://schemas.openxmlformats.org/spreadsheetml/2006/main" count="1987" uniqueCount="1391">
  <si>
    <t>Year</t>
  </si>
  <si>
    <t>Philadelphia</t>
  </si>
  <si>
    <t>Dallas</t>
  </si>
  <si>
    <t>Chicago</t>
  </si>
  <si>
    <t>Date</t>
  </si>
  <si>
    <t>Month</t>
  </si>
  <si>
    <t>Day</t>
  </si>
  <si>
    <t>Summary</t>
  </si>
  <si>
    <t>A gunman opened fire and shot three people inside the Mystic Gentleman's Club. A man with a valid Oregon concealed handgun permit followed the gunman outside and fatally shot him. The night club’s owner called the man a “hero” for saving the lives of others.</t>
  </si>
  <si>
    <t>A Gresham man fired on a group of people leaving a party, only to be shot himself by one of the victims, a military service member with a concealed carry permit.</t>
  </si>
  <si>
    <t>On July 24, 2014, at 2:20 p.m., Richard Steven Plotts, 49, armed with a handgun entered his psychiatrist’s office at Sister Marie Lenahan Wellness Center in Darby, Pennsylvania, and began shooting, killing his caseworker and wounding his doctor. The doctor, who possessed a valid firearms permit, returned fire. One person was killed; 1 was wounded. Employees restrained the wounded shooter until law enforcement arrived.</t>
  </si>
  <si>
    <t>A mother and her 13-year-old son were at the corner store in their Columbus, Ohio neighborhood when police say two men approached them and opened fire, shooting her son in both feet. That's when the mom pulled out her licensed gun and shot back. She said the suspects have been harassing her for years. The mom says she unloaded her gun, as the suspects ran away, still firing back. The mother got a conceal carry license.</t>
  </si>
  <si>
    <t>A 40-year-old man started firing at people in a barber shop, customers and barbers alike. A man with a concealed handgun permit was walking by the shop, and went inside when he heard the shots. The permit holder shot the attacker, hitting him once in the chest. "He responded and I guess he saved a lot of people in there," said Philadelphia Police Captain Frank Llewellyn. Police say a man likely saved the lives of several people when he shot and killed a gunman inside a West Philadelphia barbershop.</t>
  </si>
  <si>
    <t>On April 19, 2015, at 11:50 p.m., Everardo Custodio, 21, armed with a handgun, began shooting into a crowd of people on North Milwaukee Avenue in Chicago, Illinois. No one was killed or wounded. A citizen with a valid firearms permit shot the suspect and restrained him until law enforcement arrived and took him into custody.</t>
  </si>
  <si>
    <t>Two firefighters with concealed carry permits stopped a man allegedly attempting to shoot toward the crowded fire station parking lot full of children and firefighters.</t>
  </si>
  <si>
    <t>A customer who fired back at the suspect who killed two people in a Ga. Highway 20 liquor store is being hailed as a hero. “I believe that if Mr. Scott did not return fire at the suspect then more of those customers would have hit by a gun,” said [Rockdale County Sheriff Eric Levett]. “It didn’t appear that he cared who he shot or where he was shooting until someone was shooting back at him. So in my opinion he saved other lives in that store.”</t>
  </si>
  <si>
    <t>The shooter in this case directly fired at four different people. Fortunately, because of a permit holder's quick actions, no one was seriously injured.</t>
  </si>
  <si>
    <t>The suspect, who had been traveling on U.S. Highway 91 about a mile south of the Idaho border, crashed into a natural-gas regulating device, which then spewed gas. A Richmond EMT approached the car and the suspect aggressively reached down his partially unzipped jacket with his right hand and pulled his hand back out of his jacket with what was described as a black semiautomatic handgun. Assistant Smithfield City Fire Chief, who holds a concealed carry permit, reported that he feared for the safety of his life and the lives of his co-workers, so he immediately pointed his gun at the suspect and fired, hitting him in the shoulder. The suspect allegedly returned fire toward the CCP holder and the other EMT. Authorities say the suspect refused to get out of his car and continued to drink from a bottle of Crown Royal whiskey until he passed out more than an hour into the standoff, and SWAT officers were able to remove him from the vehicle and provide medical attention.</t>
  </si>
  <si>
    <t>The suspect went to the landscaping company off Philips Highway about 7 a.m., and shot 55-year-old supervisor. When he tried to shoot again, the gun jammed, so the suspect began hitting the supervisor in the head with the gun before fleeing. Once another employee saw the shooter pick up a bat, after his gun jammed, he pulled out his own gun. The armed employee said he held the shooter at gunpoint, until he heard police sirens in the distance. JSO arrested the suspected shooter shortly after, a few blocks away.</t>
  </si>
  <si>
    <t>A 25-year-old Hammond man told police he was driving east on 169th Street when a man in a dark Chrysler vehicle opened fire on them. The man’s 24-year-old girlfriend and their two children were in his vehicle. No one was struck by the gunfire. The man told police he returned fire with his handgun because he feared for his safety.</t>
  </si>
  <si>
    <t xml:space="preserve">A 32-year-old male started shooting at another nightclub in South Carolina. Unlike in Florida, permitted concealed handguns were allowed in bars. Before the attacker could shoot a fourth person, a permit holder shot back, wounding the attacker in the leg. “At least one South Carolina sheriff credit[ed] a man with a concealed carry permit with preventing further violence at a nightclub.” </t>
  </si>
  <si>
    <t>Two suspects were shooting at each other among a crowd of bystanders right after the 4th of July Fire works show. One bystander tackled one of the suspects to the ground and wrestled his gun away from him. Another man, with a conceal &amp; carry permit, pulled his own gun out and told the unidentified suspect to drop their weapon. The suspect pointed his gun at the man, at which time the man fired 3 to 4 shots at the suspect. The suspect fled the scene on foot.</t>
  </si>
  <si>
    <t>On September 28, 2016, at 1:45 p.m., Jesse Dewitt Osborne, 14, armed with a handgun, allegedly began shooting at the Townville Elementary School playground in Townville, South Carolina. Prior to the shooting, the shooter, a former student, killed his father at their home. Two people were killed, including one student; three were wounded, one teacher and two students. A volunteer firefighter, who possessed a valid firearms permit, restrained the shooter until law enforcement officers arrived and apprehended him.</t>
  </si>
  <si>
    <t>The suspect had gotten involved in a conflict with the two victims while in the store’s parking lot. He reportedly followed the men into the store and confronted them. The suspect fired at the victims, and one of the men returned fire with his own gun.</t>
  </si>
  <si>
    <t>A concealed carry holder is being heralded as a “hero” by Arlington police for preventing mass murder by killing an “incoherent” gunman at a bar.</t>
  </si>
  <si>
    <t>The tow-truck driver was trying to repossess a silver Toyota Sienna minivan in the parking lot of the Santana Food Market when the altercation broke out with a friend of the van's owner. The repo driver hears glass shattering and thought he was being shot at so he used his own gun to fire back in self-defense. The men shot at each other. The tow-truck driver fatally shot the 32-year-old man in self-defense.</t>
  </si>
  <si>
    <t>A CCP holder was driving a white 2015 Dodge Charger southbound when another male driving a 2007 Chevrolet Equinox fired shots in his direction. The CCP holder then returned fire at the shooter, who crashed his car before running away from the scene. The Dodge sustained damage from the gunfire, but the CCP holder was not injured.</t>
  </si>
  <si>
    <t>Jefferson County Common Pleas Judge was shot in an ambush-style attack outside the Jefferson County Courthouse on his way into his office Monday morning. The victim walks toward the courthouse when the suspect approaches from a parking lot and appears to begin firing. The victim drops his firearm but retrieves it and returns fire. The suspect was shot once. Another officer in the area also fired at the suspect, who was hit multiple times. The suspect returned to the car and managed to back up. But investigators say he died immediately.</t>
  </si>
  <si>
    <t>On September 24, 2017, at 11:15 a.m., Emanuel Kidega Samson, 25, armed with two handguns, allegedly began shooting in the parking lot of the Burnette Chapel Church of Christ in Antioch, Tennessee. After killing one person, the shooter entered the church and shot six people. A citizen who attempted to subdue the shooter was pistol-whipped. During the altercation, the shooter accidently shot himself. While the shooter was preoccupied, the citizen, who possessed a valid firearms permit, retrieved a handgun from his car and held the shooter at gunpoint until law enforcement arrived. One person was killed; seven were wounded. The shooter was apprehended by law enforcement.</t>
  </si>
  <si>
    <t>On October 23, 2017, at 11:23 a.m., Alan Ashmore, 61, armed with a shotgun and a handgun, allegedly began firing into several homes and a vehicle in Clearlake Oaks, California, killing two people, including his father, and wounding one. Another person was wounded while fleeing out of a residence window. The shooter then shot and wounded a responding law enforcement officer before fleeing in his vehicle. The shooter drove to a nearby gas station and exchanged gunfire with the vendor, who possessed a valid firearms permit. The shooter fled the scene in his vehicle and drove to another gas station where he fired more shots.</t>
  </si>
  <si>
    <t>On November 5, 2017, at 11:20 a.m., Devin Patrick Kelley, 26, armed with a rifle, exited his vehicle and began shooting outside the First Baptist Church in Sutherland Springs, Texas. He then entered the church and continued shooting at members of the congregation. The shooter exited the church and was confronted by a citizen who possessed a valid firearms permit. The citizen shot the shooter twice, causing the shooter to drop his rifle and flee the scene in his vehicle. The armed citizen, together with the owner of a pickup truck, pursued the shooter. The chase ended when the shooter’s vehicle struck a road sign and overturned. Twenty-six people were killed; 20 were wounded. The shooter committed suicide with a handgun he had in his vehicle before police arrived.</t>
  </si>
  <si>
    <t>On November 17, 2017, at 4:30 p.m., Robert Lorenzo Bailey, Jr., 28, armed with a handgun, allegedly began shooting in the parking lot of Schlenker Automotive in Rockledge, Florida. The manager of the auto repair shop and an employee, both possessing valid firearms permits, exchanged gunfire with the shooter. One person was killed; one was wounded. The shooter, shot twice during the exchange, was held at gunpoint by the manager until law enforcement arrived and took him into custody.</t>
  </si>
  <si>
    <t>A man with a gun was about to start shooting a father’s children as they were walking out of a restroom when the father killed the attacker. The attack was part of some other crime, a robbery. Police stated that the permit holder saved at least several lives.</t>
  </si>
  <si>
    <t>On May 24, 2018, at 6:30 p.m., Alexander C. Tilghman, 28, armed with a handgun, began shooting at Louie’s Lakeside eatery and pub in Oklahoma City, Oklahoma. No one was killed; four people were wounded (one from injuries incidental to the shooting). After retrieving their guns from their respective vehicles, two citizens possessing valid firearm permits shot and killed the shooter.</t>
  </si>
  <si>
    <t>The attacker was stopped when three concealed handgun permit holders confronted and killed the attacker.</t>
  </si>
  <si>
    <t>A back to school event for children and their families had a shooting that was quickly stopped by a concealed handgun permit holder. “He’s a hero,” Titusville Police Sgt. Bill Amos said. “This park was filled with families and children and, at that time, it was an active shooter situation for him and he was trained enough to deal with it and he did.”</t>
  </si>
  <si>
    <t>The suspect was at the business to get paperwork for a recent vehicle purchase when he became belligerent and began to threaten staff. When the suspect was asked to leave with an escort, he made threats of getting a gun. It was in the parking lot the suspect got a gun and fired it hitting two victims, who were employees. A third employee armed himself with a gun, which was kept in the business, and returned fire. The suspect fled.</t>
  </si>
  <si>
    <t>A 35-year-old man had been stopped at the light at Seventh and Robert streets when a red four-door vehicle struck his vehicle. The suspect kept going and the man followed him to Ninth and Robert streets, where the other driver suddenly stopped and exited his vehicle. The suspect got into a verbal argument with the other driver and denied striking his vehicle. The man whose vehicle was struck said the suspect suddenly pulled out a gun and started shooting at him. After he was shot in the ankle, the man said he ducked behind his own car. He has a permit-to-carry and he returned fire at the suspect. The suspect ran away and was not found. A woman, who was a passenger in the suspect’s vehicle, drove away.</t>
  </si>
  <si>
    <t>The suspect allegedly made threats that he would kill patrons of Hidden Lakes Restaurant and Bar after becoming upset about a game of pool. Later, the suspect returned to the restaurant with a shotgun and fired the gun multiple times at vehicles and the building of the restaurant. A patron outside the restaurant witnessed the shooting and returned fire. The patron allegedly shot once at the suspect’s vehicle.</t>
  </si>
  <si>
    <t xml:space="preserve">As the victim walked up to the gas station, he noticed a man in a ski mask. The masked man then pointed a shotgun at him. The victim, a concealed pistol license holder, pulled out a gun of his own and fired shots. </t>
  </si>
  <si>
    <t>On October 24, 2018, at 3:00 p.m., Gregory Alan Bush, 51, armed with a handgun, began shooting inside a Kroger grocery store in Jeffersontown, Kentucky. After fatally shooting a man inside the store, the shooter exited and fatally shot a woman in the parking lot. A citizen possessing a valid firearms permit confronted the shooter, but no gunfire was exchanged. A second citizen possessing a valid firearms permit exchanged gunfire with the shooter, but neither was struck. Two people were killed; none were wounded. The shooter fled the scene and was apprehended by law enforcement a short time later at another location.</t>
  </si>
  <si>
    <t>A masked man entered a McDonald’s restaurant and immediately started firing his gun. Intent appear to be to kill or wound as many people as possible. A concealed handgun permit holder returned firing killing the attacker.</t>
  </si>
  <si>
    <t xml:space="preserve">The incident began with two men arguing inside The Little Gym during a kid's birthday party and continued in the parking lot. The suspect was armed with a knife and made threats before going to his car, getting a gun and firing it at the person he was arguing with. That person, in turn, fired back, killing the man. </t>
  </si>
  <si>
    <t xml:space="preserve">A disruptive customer shot and killed an IHOP employee in Huntsville, Alabama. When the customer began firing on others in the restaurant, another employee pulled out his own handgun and likely saved many lives. </t>
  </si>
  <si>
    <t>After the killer, Harry Weaver, fatally shot one person, Kelly Weaver, his wife, he turned his gun on other people in the office. A concealed handgun permit holder shot the murderer as he was aiming at another person. He held the shooter down until police arrived.</t>
  </si>
  <si>
    <t>The suspect shot his girlfriend to death after an argument over a cellphone and accusations of an affair. A Good Samaritan driving by the bank heard gunshots, stopped his car and grabbed his gun. He raced toward the suspect, forcing him to drop his weapon. Witnesses said he held the suspect at gunpoint until officers arrived.</t>
  </si>
  <si>
    <t>One suspect and his accomplice shot at two men standing next to a car. One of the alleged victims, a concealed carry holder, reportedly returned fire, striking the accomplice.</t>
  </si>
  <si>
    <t>Several civilians, one of whom was legally carrying a firearm, came to the defense of a wounded female police officer after the restrained inmate she was transporting seized her service weapon, shot her, and commandeered the vehicle. The civilians witnessed the attack and followed the police vehicle until it came to a stop, where the armed civilian held the inmate at gunpoint while the other men pulled him out of the car. One witness later recounted, “If the Good Samaritan hadn’t threatened to use deadly force, the situation could have ended very differently [for the police officer].”</t>
  </si>
  <si>
    <t>An Uber driver defended himself and his passenger by shooting a man who opened fire on the driver’s vehicle. The man—who had a long history of violent crimes, including armed robbery—said he had felt “disrespected” by the Uber driver’s passenger and followed the car to exact revenge.</t>
  </si>
  <si>
    <t xml:space="preserve">The suspect allegedly approached a group of men who were playing dice. He produced a weapon and fired shots, hitting three of the men. One of the men, a CPL holder, returned fire injuring the suspect. The suspect was able to flee the scene and make it to a local hospital. </t>
  </si>
  <si>
    <t>Deputies in Coweta County say an armed off-duty employee may have stopped a mass shooting at a crowded bar in Newnan Saturday morning.</t>
  </si>
  <si>
    <t>After killing two people in the parking lot, “the shooter shot himself after a bystander confronted him with a firearm.”</t>
  </si>
  <si>
    <t>When an unknown assailant began shooting at people leaving a restaurant, one of the patrons—a concealed carry permit holder—returned fire, causing the assailant to flee. No one was injured and police are trying to track down the assailant.</t>
  </si>
  <si>
    <t>On December 29, 2019, at approximately 11:50 a.m., Keith Thomas Kinnunen, 43, armed with a shotgun, began shooting inside the West Freeway Church of Christ in White Settlement, Texas. Though not a congregant, the shooter was known to church members. Two people (armed members of the church’s volunteer security team) were killed; two were wounded (from injuries incidental to the shooting). The shooter was killed at the scene by an armed citizen who led the security team. </t>
  </si>
  <si>
    <t>A well-known Hollywood stuntwoman and her husband attempted to ambush the stuntwoman’s ex-husband and his new wife outside the ex-husband’s home, police said. The ex-husband got out of his car to get his mail when the stuntwoman and her husband opened fire on the couple with multiple guns. The ex-husband, however, was a concealed carry permit holder and armed. He returned fire, ultimately killing both attackers</t>
  </si>
  <si>
    <t>On March 27, 2020, at approximately 6:20 p.m., an identified female (Ashley Porter), 34, armed with a handgun, began firing at people standing outside a shopping center in Tulsa, Oklahoma. There were no casualties reported. The shooter was killed by an armed security guard at the scene before law enforcement arrived.</t>
  </si>
  <si>
    <t>Local prosecutors determined that a concealed-carry permit holder acted in lawful self-defense when he shot and killed a man who fired a gun at him. The permit holder and a woman were eating fast food in a parking lot when the man, apparently angry over a failed gun purchase earlier in the day, randomly chose to vent his frustrations on them. Police said the man began shooting at the permit holder, who hid behind a trash can and returned fire with at least 11 rounds.</t>
  </si>
  <si>
    <t>A 19-year-old man was arrested Saturday evening after he broke into the Kwethluk public safety building in Southwest Alaska, armed himself with multiple rifles, pulled the fire alarm and fired on a responding village police officer. This attack appears to have been a well-planned mass public shooting where the attacker had brought multiple guns and a bullet-resistant vest and helmet. The fact that the attacker was charged with four counts of attempted murder shows what might have happened if the armed civilian who stopped the attack hadn’t been present.</t>
  </si>
  <si>
    <t xml:space="preserve">A concealed-carry permit holder intervened to defend himself and other motorists when a mentally distressed man began firing a handgun at cars on a highway. Emergency dispatchers received at least 10 calls about the man before he jumped in front of the permit holder’s car and pointed a gun at him, police said. The permit holder, who had been on his way to enjoy a round of golf, shot and killed the man.   </t>
  </si>
  <si>
    <t>On June 27, 2020, at approximately 8:59 p.m., an identified male, 23, armed with a handgun, began shooting into a large crowd of people in Jefferson Square Park in Louisville, Kentucky. One person was killed. The shooter was apprehended by law enforcement at the scene.</t>
  </si>
  <si>
    <t>A 55-year-old man gunned down his ex-wife and her date in the parking lot of a central Pennsylvania restaurant. The restaurant customer, who is licensed to carry a firearm, shot and wounded the shooter as he walked back to his pickup truck.</t>
  </si>
  <si>
    <t>A 22-year-old man launched an unprovoked attack against two men working in Brownsburg Cemetery. Fortunately, one of the people wounded in this shooting had a permitted concealed handgun and was able to then get out of his car and fatally shoot the attacker.</t>
  </si>
  <si>
    <t>Three men were shot and a woman was hit by shrapnel when someone opened fire outside a sports bar in North Oak Cliff Saturday night. The gunman was not allowed in due to COVID-19 restrictions. The shooter went to the back of the sports bar, where he was "confronted by armed patrons," and they exchanged gunfire.</t>
  </si>
  <si>
    <t>A “legally armed citizen” intervened during an instance of domestic violence in a convenience store parking lot, police said, possibly saving a woman’s life. After seeing a man fire a gun several times at a woman in a car, he drew his own firearm and shot the assailant twice before calling 911. The assailant—later identified as the woman’s boyfriend—was arrested and charged with attempted murder. The woman was not harmed, although multiple rounds hit her car. A review of the evidence found that the suspect was heavily intoxicated when he fired the shots.</t>
  </si>
  <si>
    <t>A nightclub employee acted quickly to protect patrons when a man entered the club firing a gun and pointing it at other people. The employee ran to retrieve his own firearm from his car, returned, and fatally shot the armed man before he could injure anyone. Everyone else escaped unharmed, police said.</t>
  </si>
  <si>
    <t>A man upset because of a medical condition was planning to shoot people at a Weslaco, Texas Walmart. Man was “very upset” because his plans were stopped by an armed citizen.</t>
  </si>
  <si>
    <t>A child’s father and grandfather got into an argument over child custody. Police said the grandfather shot the father several times, wounding him. The father then shot and wounded the grandfather in self-defense, police said. The grandfather was charged with several felony offenses, including receiving a stolen firearm.</t>
  </si>
  <si>
    <t>A man with a concealed carry permit defended himself during an incident of road rage, drawing his gun and returning fire with a driver who shot at him. The permit holder was struck in the leg and treated for injuries that weren’t life-threatening. It could have been much worse had the enraged driver not sped off after realizing the permit holder also was armed.</t>
  </si>
  <si>
    <t>An adult man and a teenager approached a driver who was pumping gas and started a verbal altercation. The teen pulled out a gun and fired at the driver. Although wounded, he drew his own firearm and shot the teen. After both assailants fled, police found and arrested the wounded teen.</t>
  </si>
  <si>
    <t>A man opened fire twice on a crowd of people, first while driving past and then after parking and walking toward the crowd, police said. During this second confrontation, an intended victim drew a firearm and shot and wounded the attacker.</t>
  </si>
  <si>
    <t>Aware that local authorities were searching for someone described as armed and dangerous who had shot at and fled from police, a homeowner became alarmed when his son told him a strange man was at the door. The homeowner saw the man trying to get into a car in the next driveway, grabbed his shotgun, and held the man at gunpoint until police arrived. He was indeed the wanted suspect.</t>
  </si>
  <si>
    <t xml:space="preserve">The incident stemmed from an altercation that occurred in the driveway at a residence on Butternut Ridge Rd. During the altercation, the suspect obtained a handgun and then shot the victim in the abdomen while he was sitting in the driver’s seat of a vehicle. Another vicitm was sitting in the backseat of the vehicle where he pulled his weapon and shot the suspect in self-defense. </t>
  </si>
  <si>
    <t>The suspect fired a few rounds at people in front of a Pear Court home, including two people he had been following in his car to that location. One of the people is a former girlfriend of the suspect, another is a concealed weapons permit holder. The CWP holder returned fire in self-defense and struck the suspect in the upper body.</t>
  </si>
  <si>
    <t>A paramedic defended himself and his partner with his firearm after a call to a domestic dispute turned violent. The paramedics began to treat a woman who told them that her boyfriend had beaten her; the boyfriend angrily confronted them for treating her injuries. After a physical altercation, he took out a gun and opened fire on the paramedics, police said. One paramedics was armed and, though injured, shot back, killing the boyfriend. Both paramedics were treated for gunshot wounds, but they and the woman survived.</t>
  </si>
  <si>
    <t>A man at a gun range inexplicably turned his firearm on his friend, shooting and wounding him, police said. Another gun owner saw the attack and came to the friend’s aid, fatally wounding the gunman and likely saving the friend’s life.</t>
  </si>
  <si>
    <t>The victim and a neighbor were involved in a dispute over parking and that he was approached by several men with guns. At some point, one of the suspects is accused of firing the first shot. Investigators said the victim, who reportedly feared for his life, fired back and fatally shot the other suspect.</t>
  </si>
  <si>
    <t>The confrontation began at 12:45 a.m. when a gunman showed up at a former hotel that now serves as a homeless shelter in Commack, demanding to see a shelter resident. A shelter employee led the gunman to the man’s room, where he was living with a teenager and a toddler. The gunman ordered everyone to the lobby — where he was confronted by the resident’s relative. A shootout ensued inside and outside the facility between the two. The shelter visitor was fatally shot, while the resident’s relative was seriously wounded.</t>
  </si>
  <si>
    <t>The victim was traveling eastbound when a gray Nissan Altima pulled up on his passenger side and fired a shot, striking a window. The victim said he fired back and then followed the suspect to get his tag number. Once he obtained the information, he pulled over at James and North Cliffe and called police.</t>
  </si>
  <si>
    <t>The suspect walked into the Marathon Gas Station and fired several shots at the clerk. The clerk, who was not injured, fired back and struck the suspect one time in the ankle. The suspect then drove off in a black Monte Carlo and crashed into a city salt truck at Superior Avenue and East Blvd. The suspect did not stop, but police said the salt truck driver followed him to University Hospitals. Police officers then arrived at the hospital and placed him under arrest.</t>
  </si>
  <si>
    <t>The suspect, a regular customer, entered the store and began shooting at the managing clerk while he worked behind the counter, then fired again when the clerk pursued him outdoors. The clerk, who holds a concealed-carry permit, fired a single shot in return.</t>
  </si>
  <si>
    <t>The suspect became angry with a woman after she asked him and someone he was dancing with to stop bumping into her inside the bar. She said that's when the suspect struck her with a bottle. As the woman was leaving to get into her car, the suspect followed her and fired a gun, at which point she fired one back while running away.</t>
  </si>
  <si>
    <t>The suspect went to get a gun from his car after he was involved in a fight outside the venue. The suspect was shot and killed by a patron as he was shooting at the grouping of people gathered outside of the establishment’s front entrance. The suspect was the first to fire his weapon and shot into the crowd of people.</t>
  </si>
  <si>
    <t>On February 20, 2021, at approximately 2:50 p.m., an identified male, 27, armed with a handgun, began shooting inside the Jefferson Gun Outlet, Metairie, Louisiana. Two people were killed (one employee); two people were wounded (employees). The shooter was killed by armed citizens (employees) during an exchange of gunfire at the scene.</t>
  </si>
  <si>
    <t>The suspect was driving aggressively when he threw an unknown object at another vehicle. The object cracked the front windshield of the victim’s vehicle. The suspect then drove next to the victim's vehicle, pointed a gun, and fired at least two shots. DPS said one bullet struck the inside of the victim’s vehicle and another bullet hit a tire. The suspect then moved in front of the victim’s vehicle with the gun in hand. In fear for his life, the victim fired several shots back at the suspect’s vehicle in an attempt to get away from him.</t>
  </si>
  <si>
    <t>A concealed carry permit holder used his firearm to defend himself and his two young children during a road rage incident, exchanging 10 to 15 rounds with another driver who exited his car and began shooting at the permit holder. Other witnesses followed the initial shooter to take photos of his vehicle, police said, and no one appeared to have been injured.</t>
  </si>
  <si>
    <t>A mother used her firearm to successfully defend her teenage son from another teen, who shot him in the hand during an altercation. Police said the teen fired several rounds at the woman’s son and continued to chase him with a gun as he ran away. The boy’s mother returned fire, hitting the shooter in the thigh and causing him to flee. Police said they arrested him and charged him with attempted homicide.</t>
  </si>
  <si>
    <t xml:space="preserve">A CCW permit holder was walking near another victim when an unknown suspect began shooting at them. The CCW permit holder then brandished his own concealed firearm and returned fire at the unknown suspect who fled the area. </t>
  </si>
  <si>
    <t>The incident began when a vehicle occupied by a young couple and their 7-month-old child parked in the hotel lot in the first block of Meridian Boulevard in Spring Ridge. Almost immediately, a black SUV occupied by two men and two women pulled up alongside them. One suspect got out of the SUV and assaulted the 22-year-old man in the car. Two women got out of the SUV and assaulted the woman in the car. The female victim, 21, was the ex-girlfriend of one suspect. Finally, the other suspect got out of the SUV and began firing a handgun. The assaults ended when the male victim managed to retrieve a handgun from his car and fired on the suspects, who got into the SUV and fled.</t>
  </si>
  <si>
    <t xml:space="preserve">A man on a boating trip with a friend heard gun shots and screaming. Police said someone with a handgun had approached a group of others, used racial slurs, and opened fire, wounding two. One person in the group pointed out the shooter as he walked away; the man and his friend used their own firearms to detain the shooter until police arrived. He was being investigated for hate crimes.  </t>
  </si>
  <si>
    <t>An argument over a woman escalated. Two of the men involved in the dispute began chasing and shooting toward a third man, who pulled out a gun of his own and fired back.</t>
  </si>
  <si>
    <t>The suspect was reportedly driving his vehicle with a trailer attached on Lee Road when he drove too close to an oncoming vehicle, striking and breaking the side mirror of the oncoming vehicle. After knocking off the mirror, the suspect stopped his vehicle, verbally confronted the occupants of the victim vehicle and then retreated to his truck and retrieved his pistol. According to eyewitness testimony, the suspect began firing at the occupants of the victim's vehicle with his pistol. The victim occupant retrieved his own weapon and returned gunfire in self-defense. The suspect then fled.</t>
  </si>
  <si>
    <t>The suspect crashed his car into a parked car and was then confronted by the owner of the parked car. During a confrontation, the suspect shot the owner in the stomach. The wounded car owner then returned fire, shooting the suspect in the hip as he was attempting to run away. Authorities located the suspect about two blocks away a short time later. He was arrested after a short foot chase.</t>
  </si>
  <si>
    <t>Two men in their mid-20s told police three other men approached them and started shooting. The two men, who police said had valid permits to carry, fired back. No one was injured, but six parked vehicles were hit by bullets. One bullet traveled south across I-94 and struck Rondo Elementary School. Police recovered dozens of shell casings at the scene.</t>
  </si>
  <si>
    <t>A Jeep SUV was traveling north in the center lane when a gray Toyota SUV in the right lane started shooting at the Jeep. The driver of the Jeep returned fire and pulled over to the right shoulder immediately after the shooting. Offical say the Toyota did not stop.</t>
  </si>
  <si>
    <t>The two, 24 and 25, were standing on the sidewalk in the 4800 block of West Quincy Street when someone they knew walked up and fired. The 24-year-old, a concealed carry card holder, returned fire.</t>
  </si>
  <si>
    <t>On May 15, 2021, at approximately 7:15 a.m., an identified male, 26, armed with a semi-automatic rifle, began shooting inside and outside the Three Corners Townhouses (apartment complex), Fort Smith, Arkansas. One person was killed. The shooter was killed at the scene by an armed citizen.</t>
  </si>
  <si>
    <t>The suspect who arrived with a woman at the facility pulled out a gun and shot at the woman but missed. Some of those shots hit the building. A protestor, who had a license to carry the pistol, saw the shooting, pulled out his gun, and fired shots in an attempt to protect the victim. That's when the suspect ran from the building.</t>
  </si>
  <si>
    <t>A fight broke out after the club closed and the suspect “recklessly fired” a weapon in multiple directions. A 22-year-old Montgomery, Alabama, man and his friends were in the area where the shots were being fired. The man told investigators he fired six to seven shots in return because he was "concerned for his safety and the safety of his friends."</t>
  </si>
  <si>
    <t>The suspect was already inebriated entered City Bar on E 1st Street around closing time and was seen by witnesses striking a female he had arrived with. When the staff and crowd inside the bar demanded the individual leave, he stepped outside but re-entered the bar a few minutes later. Those inside again asked the suspect to leave, and a portion of the crowd followed him out to make sure he left and insisted he leave the premises. The suspect allegedly pulled out a gun, and a patron then struck the man. The subject opened fire in the direction of the crowd, striking three people, including the female the individual had arrived with. One person in the crowd returned fire and struck the suspect, who then fled the scene and was located in front of a bar nearby on Parkerson Ave. with multiple gunshot wounds.</t>
  </si>
  <si>
    <t>The pair of men were driving back to Griffin when the suspect (the ex-girlfriend) began following them and tried to run the men off the road several times. At a certain point, the friend let the man out of the car so he could run from the suspect. When she saw him get out of the car, she turned her car and began following him. When he would not stop, she reportedly pulled out a handgun and began shooting, hitting him in the left hip. When the friend saw the suspect start shooting, he pulled out his own handgun and began firing back.</t>
  </si>
  <si>
    <t>The suspect was reportedly driving a pickup truck recklessly in a parking lot and sprayed gravel at nearby vehicles. Some people nearby began yelling at the suspect, and a physical altercation soon ensued. The suspect pulled out a handgun and fired multiple rounds. Another person on the scene, who was licensed to hold a CCW permit, started shooting at the suspect, causing him to leave. A bystand died from his injuries and three other people were also injured during the shooting. The suspect faces a second-degree felonious assault charge.</t>
  </si>
  <si>
    <t>There was a confrontation between the suspect and two brothers. The suspect reportedly fired at the brothers while inside the restaurant's banquet hall. He then followed the men into the parking lot and fired at them again. At one point one of the men returned fire, striking the suspect.</t>
  </si>
  <si>
    <t>On June 21, 2021, at approximately 1:30 p.m., an identified male, 59, armed with a shotgun, began shooting in Old Town Arvada, Arvada, Colorado. One person (law enforcement officer) was killed. The shooter was killed at the scene by an armed citizen.</t>
  </si>
  <si>
    <t>A group of men was hanging out in front of a gas station at the corner of Glenwood and Austin. The suspect walked up and fatally shot one of the men in the group. Two men in the group returned fire and killed the suspect.</t>
  </si>
  <si>
    <t>A driver used his firearm to protect himself and his family during a road rage incident. Police said a motorcyclist was riding illegally between lanes when he was almost hit by another driver who could not see him. Enraged, the motorcyclist sped ahead and stopped in the middle of the highway, bringing traffic to a halt. He pointed a handgun at the driver, who begged him to put the gun down because he had children in the car. When the motorcyclist continued to make threats, police said, the driver pulled out his own firearm and fatally shot him.</t>
  </si>
  <si>
    <t>The suspect was killed by an armed bystander at a convenience store after shooting and killing another man.</t>
  </si>
  <si>
    <t>The suspect had shot one victim, and then another person began shooting at the suspect.</t>
  </si>
  <si>
    <t xml:space="preserve">A Chicago man allegedly shot and killed a woman and wounded two men at a gathering on July 4 after being asked to stop firing a gun into the air while children played. A witness with a concealed carry permit fired back, striking the shooter in the hip and arm. It seems likely that if the concealed handgun permit holder hadn’t intervened in this case there would have been at least three deaths instead of just the one woman. </t>
  </si>
  <si>
    <t>The 18-year-old and his 16-year-old brother were at the gas station when the suspect approached the older sibling from behind and pointed a gun at his head. After a brief fight, the 18-year-old was able to get away, but officials say the suspect assaulted the younger teen and shot at him. After the suspect fired the shots, investigators say the 18-year-old returned fire, killing the suspect "in defense of his brother."</t>
  </si>
  <si>
    <t>A man, who was a convicted felon and illegally possessing a gun, fired multiple shots into a crowd before a bystander returned fire. When the bystander confronted the attacker, he stopped attacking and “threw his gun in a parking lot.” Fortunately, no one was injured in the attack.</t>
  </si>
  <si>
    <t>The suspect arrived at Asylum Tattoo for an appointment, but was intoxicated and causing a disturbance. The suspect was asked to leave the shop but returned multiple times before brandishing a handgun at the victim. The suspect fired at the victim, but missed and the victim returned fire, shooting the suspect in the shoulder.</t>
  </si>
  <si>
    <t>A man was killed and another man was seriously wounded in a drive-by shooting. The 24-year-old, a concealed carry license holder, returned fire. The car carrying the shooters crashed into a parked car, and the pair ran off.</t>
  </si>
  <si>
    <t>A woman who crashed into a parked car in San Antonio’s West Side neighborhood climbed out of her vehicle and began shooting indiscriminately at people who came out of their homes and rush to her aid. The armed resident fired back and shot the driver to death, ending the violent threat to the neighborhood.</t>
  </si>
  <si>
    <t>A fight broke out among a group of people drinking in the parking lot when one person had gotten a gun from a car and started shooting at the others, injuring six older teenagers. An unidentified person fired back, striking the initial shooter. The initial shooter died at the hospital.</t>
  </si>
  <si>
    <t>There was an assault and after initially leaving the scene, the suspect returned with a gun. The suspect shot at a truck and hit a man inside on the arm who had been assaulted earlier. Officials said the man in the truck pulled out a gun and shot at the assault suspect, hitting him in the arm.</t>
  </si>
  <si>
    <t>The suspect shot at the 25-year-old man following an argument inside the store. The victim did fire back, fatally shooting the suspect, who died inside the store.</t>
  </si>
  <si>
    <t>A man had walked out of the back door of the strip club and went to his car to leave when he got into an argument with three men. He told them to move away from his car and that's when one of the men pulled out a gun and started shooting. The man returned fire and wounded the suspect, hitting the man twice in the shoulder.</t>
  </si>
  <si>
    <t>A property manager was credited by the District Attorney with saving the lives of several individuals after he pulled a legally possessed 9mm handgun and fatally wounded a man who opened fire on a crowd outside a building.</t>
  </si>
  <si>
    <t>The video reportedly shows that the victim was standing outside the market with two other men. The three men then ran away, as the suspect apparently runs towards the victim and shoots him. He continues to shoot the victim even after he is on the ground. The complaint says a witness fired back at the suspect before loading the victim in a car and driving him to the hospital.</t>
  </si>
  <si>
    <t>When the manager of a 24-hour fitness center revoked a patron’s membership after discovering that he had been sleeping at the gym without permission, police said, the patron shot the manager to death in the parking lot. An assistant manager alerted a customer, who retrieved a handgun from his car. After the shooter fired several rounds at the customer, wounding him, the customer returned fire and wounded the shooter, disabling him until police could arrive.</t>
  </si>
  <si>
    <t>A man entered the store with a gun and got into some sort of argument with a couple of employees. Then he allegedly pulled out a gun and started firing shots. One of the employees grabbed his own gun, and shots were exchanged between the two.</t>
  </si>
  <si>
    <t>A 26-year-old man and several passengers were driving through the area when an unknown man fired shots at their car. The driver returned fire before fleeing and encountering police on an unrelated call in the area of Fox Lair Drive.</t>
  </si>
  <si>
    <t>The suspect was so annoyed that a man was spitting while he talked during a card game at a South Side hookah lounge, he shot him to death. A concealed carry license holder standing next to the guard in the doorway pulled out his own weapon and fired once, striking the suspect in the arm. The suspect took off running but the concealed carry holder followed him and pointed him out to police, who arrested the suspect about a block away.</t>
  </si>
  <si>
    <t xml:space="preserve">The 36-year-old man told investigators the other man had approached him and shot him in the leg. The man, who police say is a CCW permit holder, fired shots in return, fatally wounding the man. </t>
  </si>
  <si>
    <t>A homeowner told reporters that he doesn’t normally carry a gun, but was glad he did so on the day a wanted felon threatened his family. The felon had prompted an hourslong manhunt after fatally beating a sheriff’s deputy and stealing his car. The wanted man approached the homeowner and his daughters outside their residence, threatening them with a wooden knife. Law enforcement officials said the felon left but returned with a gun and exchanged fire with the homeowner, who wounded him.</t>
  </si>
  <si>
    <t>Four people were injured after a fight between two teenagers at Lancaster’s Park City Center Mall escalated into a shooting. A 16-year-old who was illegally carrying a gun started the shooting. But it could have been much worse were it not for a concealed handgun permit holder, who intervened and shot one of the participants.</t>
  </si>
  <si>
    <t>On October 21, 2021, at approximately 1:20 p.m., an identified male (Max Hoskinson), 61, armed with a handgun, began shooting inside Agrex Elevator, Superior, Nebraska. Two people were killed (employees); one person was wounded (employee). The shooter was killed at the scene by an armed citizen (employee) prior to arrival of law enforcement.</t>
  </si>
  <si>
    <t>The women said that a man they had been in a disturbance with pulled out a gun and fired at them. Both women pulled out their own firearms and returned fire.</t>
  </si>
  <si>
    <t>A man had reportedly driven to the apartment complex and was seated in his car when the suspect allegedly shot at him multiple times. The man reportedly returned fire from his vehicle, wounding the suspect on his right temple.</t>
  </si>
  <si>
    <t>The victim called to report the crash. The suspect arrived a few minutes after officers left and fired at least one round into the driver side door, hitting the victim in the leg. The victim fired back with his own gun multiple times.</t>
  </si>
  <si>
    <t>A suspect from out of state was walking in the area when he approached a driver who had pulled over on the side of the road to adjust something on his trailer. The suspect then attempted to attack the driver, leaving the driver shot in the process while two witnesses saw what was happening and tried to help. The suspect attacked the witnesses, and one of the witnesses shot the suspect after giving him warnings to stop the assault.</t>
  </si>
  <si>
    <t>A California resident, visiting a neighbors house, heard the commotion and confronted an armed drunken suspect. CCP holder said he fired first, but both men got shots off. Four of the shots hit the suspect, fatally wounding him. CCP holder was unharmed.</t>
  </si>
  <si>
    <t>The incident began with a dispute over a backyard garbage fire. The suspect then returned to his home to retrieve a shotgun “loaded with birdshot, and fired a round into the air toward the neighbor” who was burning trash. A neighbor called 911 and two deputies responded. Upon arrival, the suspect started yelling at the deputies, waving a shotgun around, and “appeared to be intoxicated by his speech and actions.” The suspect fired at the deputies, hitting both. That was when good Samaritans armed with their own weapons stepped forward and fired multiple shots in the direction of the suspect to provide cover for and protect the wounded deputies. The sheriff thanked the armed good Samaritans who came to the wounded heroes’ aid and kept them safe until backup arrived.</t>
  </si>
  <si>
    <t>A homeowner allegedly confronted participants at a racial justice demonstration Saturday night before pulling out a handgun and shooting multiple people in the crowd, leaving one woman dead and several others injured. The shooting ended when a person with the group of demonstrators, who is licensed to conceal carry a firearm, fired back, striking the homeowner in the hip.</t>
  </si>
  <si>
    <t xml:space="preserve">A group of people were gathered on the street when an unknown vehicle drove by, shooting towards the crowd. One person in the group returned fire at retreating car with his legally carried handgun. </t>
  </si>
  <si>
    <t>A Dyersburg man had been shot at by at least three gunmen. When a relative of the victim intervened and returned gunfire, the suspects fled the scene in a dark colored SUV.</t>
  </si>
  <si>
    <t>The suspect got out of a car stopped in the middle of the street and began shooting at a house party with around 100 people inside, mostly temple students. The 30-year-old male homeowner was hit in the stomach and a 19-year-old woman was shot in the foot. Investigators say the suspect had been upset about a car accident earlier in the night. A gun permit holder at the scene fired back.</t>
  </si>
  <si>
    <t>A rideshare driver told investigators that one of two teenager passengers he drove to the area shot him as they were leaving his car. The driver, a permitted gun owner, returned fire, striking one of the teens. He then sped off and flagged down police. The two teenager passengers, a boy and a girl, ran away from the scene, but were later arrested by the police. The rideshare driver was hospitalized with serious injuries.</t>
  </si>
  <si>
    <t xml:space="preserve">Two suspects went to the truck shop over a dispute from earlier in the day. One got out of his vehicle and begin to shoot at four people standing outside the business. One of the intended victims with a concealed handgun permit had his own firearm and returned fire, striking both suspects. The business owner said “if there would not have been returned fire, he would have advanced on us we would have had a fatality. Thank God for my employees.” </t>
  </si>
  <si>
    <t>A teenager started shooting at multiple people before one of them fired back, killing the teenager. It all heppened just a few yards from a Stop the Violence rally, at which there was a large number of people present.</t>
  </si>
  <si>
    <t>The group of women, including three sisters, were celebrating a birthday at a Cleveland Avenue apartment complex when a neighbor started yelling at them, claiming they disrespected his sister. The suspect then pulled out a gun and started shooting. Four women are injured. One of the victims grabbed her gun and shot back, killing the suspect.</t>
  </si>
  <si>
    <t>The suspect walked into the laundry carrying a rifle, while his girlfriend armed herself with a tire iron. During the fight inside the business, the suspect allegedly fired several shots from his rifle, striking a bystander. Surveillance footage showed a woman walking backward out of the building, holding a small handgun and firing inside. The suspect reportedly followed the woman outside and started shooting at her. The suspect and his girlfriend fled the scene but were later detained by police after a traffic stop.</t>
  </si>
  <si>
    <t xml:space="preserve">A man with “an extensive criminal history” started firing an “AR-15 style firearm” on dozens of attendees at a graduation/birthday party outside an apartment complex following an altercation about him speeding through the neighborhood. Fortunately, a woman who was legally carrying a gun intervened and stopped the attack. Police say the woman’s actions may have prevented a mass casualty event.
</t>
  </si>
  <si>
    <t>The suspect shot a woman twice in her back in a shopping plaza when she confronted him for rummaging through her vehicle. A bystander licensed to carry a firearm fired three shots at the suspect, who fled the scene.</t>
  </si>
  <si>
    <t>Footage shows a passerby was walking down the street with his friend when the suspect appeared to exchange words with him. When the passerby continued walking away, the suspect pulled out a Glock .45 pistol with a blue laser sight and fired into the man’s turned back. The passerby's friend, who has a permit to carry a concealed weapon, fired back, hitting the suspect multiple times.</t>
  </si>
  <si>
    <t>Two men, a 39-year-old and 23-year-old, who were working at the gas station were outside when the suspect approached them wanting to return items he claimed to have purchased earlier. The 23-year-old reportedly told the suspect that he would have to wait for the manager to return. The suspect then pulled out his Glock pistol and threatened both men. The 39-year-old reportedly tried to disarm the suspect, and during a struggle between the men, the suspect fired twice. The 23-year-old then returned fire, striking the suspect multiple times. The 39-year-old was struck once during the shooting.</t>
  </si>
  <si>
    <t>The suspect was invited to a neighborhood Fourth of July gathering and he opened fire without provocation after being offered food and drinks. Two innocent people were murdered and several others were injured. A concealed weapons permit holder, who was armed at the time of the attack, was able to fatally shoot the suspect after himself had been shot in the head.</t>
  </si>
  <si>
    <t>A concealed carry holder was in the parking lot of a restaurant with his 11-year-old daughter when an unknown vehicle pulled up and a 19-year-old male suspect exited. The suspect produced a firearm and shot at the concealed carry holder's vehicle, prompting him to return fire with his own gun. The suspect was later found by police in a nearby residential garage with gunshot wounds to his hand, arm, and foot.</t>
  </si>
  <si>
    <t xml:space="preserve">Around closing time at the suburban Indianapolis mall, a heavily armed gunman fired 24 times on a food court within 15 seconds. Several people have been shot, three of them fatally. Almost as soon as the gunman began firing, a 22-year-old shopper with a concealed carry permit was able to shoot and kill him, stopping further bloodshed. No charges will be filed against the armed citizen and he was praised as “a true hero.”
</t>
  </si>
  <si>
    <t xml:space="preserve">The suspect was walking with a woman and baby when he began attacking her. A group of good Samaritans intervened to help the woman being assaulted and the suspect left the area. A short time later, the suspect came back in a vehicle and opened fire on the group, hitting a man and an innocent woman. That's when someone in the group shot back at the suspect.
</t>
  </si>
  <si>
    <t>Two people were sitting in the car when they were approached by the accused shooter with a long gun. Police say the shooter fired shots for an "unprovoked reason." One of them fired back and fatally shot the accused shooter. Police said that the suspect was clinically diagnosed with mental illness and believe that was a "significant factor" in the incident.</t>
  </si>
  <si>
    <t>A group of people were at lounge when the suspect pulled a gun and shot a man to which he has no relation. A third-party bystander, upon seeing the shooting, pulled his own weapon and fired, striking the suspect.</t>
  </si>
  <si>
    <t>The shooting stemmed from an ongoing dispute between the man and at least one of the injured women, who are neighbors. The alleged harassment by the suspect had reached a point of no return when he wearing a bulletproof vest, producing a handgun and firing shots at his neighbors. Two women were struck and injuried. A 23-year-old pulled out her own gun and fired back at the suspect.</t>
  </si>
  <si>
    <t>The bystander was in the parking lot of the store when he saw the two men arguing. One of them pulled a handgun, fired it several times in the air, and then fatally shot the other man. The bystander, who has a valid permit to carry his gun, “yelled for the male with the gun to drop his weapon but he refused.” The bystander stated "he shot at the male and the male fled behind the building,” where he later died.</t>
  </si>
  <si>
    <t>A concealed carry permit holder fatally shot a 22-year-old man who brandished a short-barreled shotgun from his car at a family gathering and threatened to fire into the crowd. Police said the suspect refused to drop the weapon after multiple people confronted him. That’s when the permit holder fired his weapon, killing the armed suspect.</t>
  </si>
  <si>
    <t>The suspect went to the house of a "former domestically-related partner," got into an altercation, made verbal threats and then left. He returned within 30 minutes and fired at least two shots at the people standing outside. One of those people returned fire, hitting the suspect in the leg. The suspect fled the scene and was arrested later by the deputies.</t>
  </si>
  <si>
    <t>A male victim, 33, was approached by a male offender, 33 when the offender produced a handgun and fired shots. The victim returns fire. Both the victim and offender were struck.</t>
  </si>
  <si>
    <t>The apparently random shootings all occurred on the west side of Detroit in the span of 2 hours and 25 minutes Sunday morning. A 19-year-old gunman killed three people and injured an elderly man and his dog. When an armed bystander saw the fourth shooting, he intervened and stopped the spree killer by drawing his own gun and firing at the gunman until he fled. The sole survivor of the rampage, a 76-year-old man, said the armed bystander saved his life.</t>
  </si>
  <si>
    <t>A man who opened fire into a crowd of people outside the bar, leaving two other men wounded, was shot in the arm by a bystander who returned fire.</t>
  </si>
  <si>
    <t>When an armed citizen was approaching his parked vehicle, he encountered an unknown black man who brandished a firearm and shot him. The citizen returned fire with his own firearm. The suspect dropped what was later determined to be an AR-15-style pistol and fled the scene.</t>
  </si>
  <si>
    <t>It all happened after the suspect caused an accident with another vehicle carrying two women and a 5-year-old child on Halloween night. An argument ensued when both drivers got out of their vehicles and turned violent when a bystander tried to intervene. The suspect fired six times at the bystander. That’s when a licensed gun owner in the other vehicle allegedly took her gun out and shot once toward the suspect.</t>
  </si>
  <si>
    <t>An unruly 35-year-old customer was reportedly arguing with staff over missing food at the Montana Club and began yelling and threatening others near the restaurant entrance. When the suspect was escorted out, he retrieved a handgun from a vehicle and threatened to shoot. At that point, another armed customer outside the restaurant fired the bullet that struck the 35-year-old in the chest.</t>
  </si>
  <si>
    <t>A 29-year-old gunman was killed by an armed employee when he opened fire in the Amazon warehouse parking lot. Police said the gunman had jealousy issues regarding his girlfriend, who worked at Amazon but was not present at the time. The gunman proceeded to the Amazon facility in an attempt to locate an unknown male worker whom he only knew by name. The armed employee is being credited as a "good Samaritan" by police, likely preventing further bloodshed.</t>
  </si>
  <si>
    <t>The suspect began ramming the pickup truck of a passerby who stopped to assist the suspect’s girlfriend asking for help after a domestic dispute. Deputies said the suspect fired shots first at the people inside the vehicle. The passerby returned fire, hitting the suspect in the torso multiple times and killing him. No charges are expected to be filed against the passerby and he wasn't injured.</t>
  </si>
  <si>
    <t>The incident started when the suspect was kicked out of the bar because of his disruptive and threatening behavior. He returned shortly after with a rifle and fired a shot into the ceiling. The suspect was shot three times by an armed patron at the bar after he was repeatedly told to put the rifle down but refused. The owner of a local bar credited the armed citizen with protecting the lives of other customers and employees. Multiple media outlets initially reported the shooting as a “bar fight.”</t>
  </si>
  <si>
    <t>The suspect "began acting strange" as two women were walking into the building. He then allegedly hit one woman in the head with a gun before shooting in their direction and into the parking lot. The sheriff’s office said it was the efforts of two bystanders who pulled their concealed weapons and held the suspect until police arrived when the suspect tried to enter the building.</t>
  </si>
  <si>
    <t>As the Gold Nugget nightclub in Panama City was closing, the suspect walked outside. After being locked out of the business and enraged over lost property, he got a firearm from his car and began firing into the club occupied by multiple patrons and staff. That’s when a patron who is a concealed weapon license holder intervened and fired multiple rounds, striking the suspect at least once. Officers said the patron’s actions were determined to be in self-defense and the self-defense of others.</t>
  </si>
  <si>
    <t>The suspect shot a 39-year-old man and 27-year-old woman after an argument along Harford Road. That’s when a 48 year-old man intervened and opened fire on the suspect.</t>
  </si>
  <si>
    <t>A suspect had entered the restaurant with a gun and shot multiple times inside the building. Fortunately, there was an armed patron at this restaurant who was able to quickly stop this attack: “We don’t know what Luna’s motive was, but were it not for the presence of the armed citizen his attack could easily have resulted in multiple injuries and fatalities.“</t>
  </si>
  <si>
    <t>A permit holder stopped a shooter who had shot four people and threatened others in Cielo Vista Mall. When the suspect allegedly began to run and was pointing the gun towards the direction of bystanders, the permit holder drew his handgun and shot the suspect. The suspect apparently had a stolen gun.</t>
  </si>
  <si>
    <t>There was a large group of people at a "birthday celebration" at the grave inside Horsham cemetery. Gunfire broke out within the group, leaving the suspect dead and another man seriously injured. More than 30 fired cartridge casings were recovered at the scene. The suspect was armed with a handgun that had been illegally modified into a fully automatic weapon, while the victim possessed a legally purchased firearm and had a valid conceal carry permit. Montgomery County D.A. determined the shooting was justified under the law.</t>
  </si>
  <si>
    <t>The suspect approached the male victim and fired shots at him, causing non-life-threatening injuries. An unknown person fired at the initial shooter, injuring him as well.</t>
  </si>
  <si>
    <t>During the vigil the suspect was armed with a gun when he approached a group of people and began firing. The 24-year-old man then returned fire, and both men were wounded.</t>
  </si>
  <si>
    <t xml:space="preserve">The shooter, possibly suffering from mental health issues, pulled out a gun and shot at two brothers who lived next door "without reason, without warning," hitting one of them. As a result of the shooting, the victim’s brother took out his own gun and shot back at least twice but was hit twice himself. </t>
  </si>
  <si>
    <t>The victim was parking his sedan vehicle when the suspect walked up to the vehicle and began shooting at it. The vicitm then returned gunfire and fled the area. Police say he suffered non-life threatening injuries.</t>
  </si>
  <si>
    <t>The suspect approached the victim at the gas station and fired several shots. The victim returned fire and the suspect was struck in the hand.</t>
  </si>
  <si>
    <t>The suspect, agitated by a neighborhood Fourth of July barbecue, waved a gun from his front porch, approached the crowd and repeatedly fired shots at them for no apparent reason. It wasn’t until a witness shot back at the suspect that he stopped shooting at victims and retreated into his home. The suspect then holed up in his home for hours in a police standoff and finally surrendered to police. One man was pronounced dead following the shooting and a woman suffered non-life-threatening injuries.</t>
  </si>
  <si>
    <t>Three suspects exited the vehicle and two subjects started firing at the victim when he was changing the tire. The victim retreated behind his vehicle and returned fire on the suspects. A neighbor of the victim intervened and fired one round at the suspect vehicle.</t>
  </si>
  <si>
    <t>The victim was walking on the sidewalk when he was approached by two unknown males of which one produced a handgun. The victim a CCL holder also removed his handgun and there was an exchange of gunfire between the two. The offenders then fled eastbound and the victim sustained a gunshot wound to the stomach and left buttocks.</t>
  </si>
  <si>
    <t>A vehicle pulled up and two suspects got out. One of them with an AR-15-style rifle without a stock began shooting inside of the gas station. That’s when one person pulled his own weapon returning fire, but was hit several times himself. Clerks and customers took cover.</t>
  </si>
  <si>
    <t>The suspect opened fire on several people in the parking lot of a Bradenton funeral home following a service. One person returned fire, hitting the suspect and a 13-year-old girl who lived above the funeral home. The man who returned fire will not face any charges in the case.</t>
  </si>
  <si>
    <t>The suspect, who was a former sales employee before being terminated in the last 30 to 60 days, was armed with a rifle and fired multiple shots into the dealership lobby full of people. When the suspect headed toward the service area, an armed employee told him to leave and they began shooting at each other. The suspect then returned to the parking lot toward his vehicle and was shot in the chest by the police as he pointed the rifle in their direction. Thankfully, no officers, employees, or customers at the dealership were injured in the incident.</t>
  </si>
  <si>
    <t>After a crash involving a CTA bus and at least four other vehicles, more than a dozen people got out of the bus and impacted vehicles. That's when someone inside a white Dodge Durango began shooting in their direction. A witness who has a concealed carry license returned fire at the shooter.</t>
  </si>
  <si>
    <t>A 27-year-old man was shot in the abdomen while driving. The victim, a concealed carry license holder, fired shots back with his handgun.</t>
  </si>
  <si>
    <t xml:space="preserve">The victim was shot at by a group people in another vehicle and he returned fire with his own weapon. </t>
  </si>
  <si>
    <t>Two suspects pulled up to the intersection in an SUV and opened fire on a man standing in the area. The victim shot back in self defense, wounding one and killing the other.</t>
  </si>
  <si>
    <t>The victim was outside when he was approached by two other men in a car who pulled out guns and started shooting. The victim, who is a concealed carry license holder, pulled out his gun and returned fire - striking the two offenders.</t>
  </si>
  <si>
    <t xml:space="preserve">The suspect was trespassing at the gas station when he shot at a person. The victim fired back, hitting the suspect. </t>
  </si>
  <si>
    <t>State</t>
  </si>
  <si>
    <t>City</t>
  </si>
  <si>
    <t>Columbus</t>
  </si>
  <si>
    <t>Salt Lake City</t>
  </si>
  <si>
    <t>Jacksonville</t>
  </si>
  <si>
    <t>Hammond</t>
  </si>
  <si>
    <t>Augusta</t>
  </si>
  <si>
    <t>Glendale</t>
  </si>
  <si>
    <t>Steubenville</t>
  </si>
  <si>
    <t>Louisville</t>
  </si>
  <si>
    <t>St. Paul</t>
  </si>
  <si>
    <t>Benton County</t>
  </si>
  <si>
    <t>Detroit</t>
  </si>
  <si>
    <t>Columbia</t>
  </si>
  <si>
    <t>Huntsville</t>
  </si>
  <si>
    <t>Alpharetta</t>
  </si>
  <si>
    <t>Winston</t>
  </si>
  <si>
    <t>Nashville</t>
  </si>
  <si>
    <t>Lansing</t>
  </si>
  <si>
    <t>Yellow Springs</t>
  </si>
  <si>
    <t>Las Vegas</t>
  </si>
  <si>
    <t>Klamath Falls</t>
  </si>
  <si>
    <t>Hopkinsville</t>
  </si>
  <si>
    <t>Warren</t>
  </si>
  <si>
    <t>Camp Verde</t>
  </si>
  <si>
    <t>Marion</t>
  </si>
  <si>
    <t>Henryetta</t>
  </si>
  <si>
    <t>Crossville</t>
  </si>
  <si>
    <t>Lexington</t>
  </si>
  <si>
    <t>Pine Bluff</t>
  </si>
  <si>
    <t>Green Township</t>
  </si>
  <si>
    <t>Houston</t>
  </si>
  <si>
    <t>Commack</t>
  </si>
  <si>
    <t>Memphis</t>
  </si>
  <si>
    <t>Cleveland</t>
  </si>
  <si>
    <t>Toledo</t>
  </si>
  <si>
    <t>Gary</t>
  </si>
  <si>
    <t>Hickory</t>
  </si>
  <si>
    <t>Scottsdale</t>
  </si>
  <si>
    <t>Jeannette</t>
  </si>
  <si>
    <t>Reading</t>
  </si>
  <si>
    <t>Lakehead</t>
  </si>
  <si>
    <t>Atlanta</t>
  </si>
  <si>
    <t>Alexandria</t>
  </si>
  <si>
    <t>Aurora</t>
  </si>
  <si>
    <t>Colonial Heights</t>
  </si>
  <si>
    <t>San Antonio</t>
  </si>
  <si>
    <t>Destin</t>
  </si>
  <si>
    <t>Crowley</t>
  </si>
  <si>
    <t>Experiment</t>
  </si>
  <si>
    <t>West Salem</t>
  </si>
  <si>
    <t>South Tucson</t>
  </si>
  <si>
    <t>Decatur</t>
  </si>
  <si>
    <t>Fort Worth</t>
  </si>
  <si>
    <t>Richmond</t>
  </si>
  <si>
    <t>Portland</t>
  </si>
  <si>
    <t>Lithonia</t>
  </si>
  <si>
    <t>Knoxville</t>
  </si>
  <si>
    <t>Tulsa</t>
  </si>
  <si>
    <t>St. Louis</t>
  </si>
  <si>
    <t>Minneapolis</t>
  </si>
  <si>
    <t>Kalispell</t>
  </si>
  <si>
    <t>Shreveport</t>
  </si>
  <si>
    <t>Woodbridge</t>
  </si>
  <si>
    <t>Tonopah</t>
  </si>
  <si>
    <t>Seattle</t>
  </si>
  <si>
    <t>Pleasant Hill</t>
  </si>
  <si>
    <t>Blytheville</t>
  </si>
  <si>
    <t>Medford</t>
  </si>
  <si>
    <t>Washington</t>
  </si>
  <si>
    <t>Maple Falls</t>
  </si>
  <si>
    <t>Oregon</t>
  </si>
  <si>
    <t>Florida</t>
  </si>
  <si>
    <t>Melbourne</t>
  </si>
  <si>
    <t>Tennessee</t>
  </si>
  <si>
    <t>Dyersburg</t>
  </si>
  <si>
    <t>Pennsylvania</t>
  </si>
  <si>
    <t>Minnesota</t>
  </si>
  <si>
    <t>Alabama</t>
  </si>
  <si>
    <t>Phenix City</t>
  </si>
  <si>
    <t>Georgia</t>
  </si>
  <si>
    <t>South Fulton</t>
  </si>
  <si>
    <t>Louisiana</t>
  </si>
  <si>
    <t>Baton Rouge</t>
  </si>
  <si>
    <t>West Virginia</t>
  </si>
  <si>
    <t>Charleston</t>
  </si>
  <si>
    <t>Pittston Township</t>
  </si>
  <si>
    <t>Pittsburgh</t>
  </si>
  <si>
    <t>Arizona</t>
  </si>
  <si>
    <t>Surprise</t>
  </si>
  <si>
    <t>Illinois</t>
  </si>
  <si>
    <t>Indiana</t>
  </si>
  <si>
    <t>Greenwood</t>
  </si>
  <si>
    <t>Texas</t>
  </si>
  <si>
    <t>Michigan</t>
  </si>
  <si>
    <t>North Carolina</t>
  </si>
  <si>
    <t>Ohio</t>
  </si>
  <si>
    <t>Akron</t>
  </si>
  <si>
    <t>Evansville</t>
  </si>
  <si>
    <t>West Palm Beach</t>
  </si>
  <si>
    <t>South Carolina</t>
  </si>
  <si>
    <t>Greer</t>
  </si>
  <si>
    <t>Miami</t>
  </si>
  <si>
    <t>Huntington</t>
  </si>
  <si>
    <t>Montana</t>
  </si>
  <si>
    <t>Billings</t>
  </si>
  <si>
    <t>Chandler</t>
  </si>
  <si>
    <t>Elkrun Township</t>
  </si>
  <si>
    <t>Tucson</t>
  </si>
  <si>
    <t>Pensacola</t>
  </si>
  <si>
    <t>Panama City</t>
  </si>
  <si>
    <t>Maryland</t>
  </si>
  <si>
    <t>Baltimore</t>
  </si>
  <si>
    <t>Phoenix</t>
  </si>
  <si>
    <t>El Paso</t>
  </si>
  <si>
    <t>Ambler</t>
  </si>
  <si>
    <t>Mobile</t>
  </si>
  <si>
    <t>Ann Arbor</t>
  </si>
  <si>
    <t>Katy</t>
  </si>
  <si>
    <t>New Orleans</t>
  </si>
  <si>
    <t>Missouri</t>
  </si>
  <si>
    <t>Jennings</t>
  </si>
  <si>
    <t>Bradenton</t>
  </si>
  <si>
    <t>Arlington</t>
  </si>
  <si>
    <t>Mesa</t>
  </si>
  <si>
    <t>Darby</t>
  </si>
  <si>
    <t>New Holland</t>
  </si>
  <si>
    <t>Conyers</t>
  </si>
  <si>
    <t>Winton</t>
  </si>
  <si>
    <t>Lyman</t>
  </si>
  <si>
    <t>Townville</t>
  </si>
  <si>
    <t>Antioch</t>
  </si>
  <si>
    <t>Clearlake Oaks</t>
  </si>
  <si>
    <t>Sutherland Springs</t>
  </si>
  <si>
    <t>Rockledge</t>
  </si>
  <si>
    <t>Oklahoma City</t>
  </si>
  <si>
    <t>Tumwater</t>
  </si>
  <si>
    <t>Titusville</t>
  </si>
  <si>
    <t>Jeffersontown</t>
  </si>
  <si>
    <t>Birmingham</t>
  </si>
  <si>
    <t>Newnan</t>
  </si>
  <si>
    <t>Duncan</t>
  </si>
  <si>
    <t>White Settlement</t>
  </si>
  <si>
    <t>Kwethluk</t>
  </si>
  <si>
    <t>Selinsgrove</t>
  </si>
  <si>
    <t>Brownsburg</t>
  </si>
  <si>
    <t>Weslaco</t>
  </si>
  <si>
    <t>Metairie</t>
  </si>
  <si>
    <t>Fort Smith</t>
  </si>
  <si>
    <t>Arvada</t>
  </si>
  <si>
    <t>Fort Myers</t>
  </si>
  <si>
    <t>Syracuse</t>
  </si>
  <si>
    <t>Lancaster</t>
  </si>
  <si>
    <t>Superior</t>
  </si>
  <si>
    <t>Wisconsin</t>
  </si>
  <si>
    <t>California</t>
  </si>
  <si>
    <t>Oklahoma</t>
  </si>
  <si>
    <t>Kentucky</t>
  </si>
  <si>
    <t>Alaska</t>
  </si>
  <si>
    <t>Arkansas</t>
  </si>
  <si>
    <t>Colorado</t>
  </si>
  <si>
    <t>New York</t>
  </si>
  <si>
    <t>Nebraska</t>
  </si>
  <si>
    <t>Nevada</t>
  </si>
  <si>
    <t>Utah</t>
  </si>
  <si>
    <t>Virginia</t>
  </si>
  <si>
    <t>Iowa</t>
  </si>
  <si>
    <t>Link</t>
  </si>
  <si>
    <t>https://ktul.com/archive/after-son-shot-at-store-mother-shoots-back</t>
  </si>
  <si>
    <t>https://archive.sltrib.com/article.php?id=3314525&amp;itype=CMSID</t>
  </si>
  <si>
    <t>https://www.wokv.com/news/local/armed-employee-stops-workplace-shooter-the-southside/xEnomvM9Q1DqYjjCju0qNJ/</t>
  </si>
  <si>
    <t>https://www.nwitimes.com/news/local/crime-and-courts/couple-kids-escape-injury-after-gunshots-fired-at-car/article_21759244-9509-578e-9fbe-efa78f71f3d0.html</t>
  </si>
  <si>
    <t>https://www.wjbf.com/news/authorities-release-details-in-4th-of-july-shooting-incident-along-riverwalk/</t>
  </si>
  <si>
    <t>https://www.abc15.com/news/region-west-valley/glendale/glendale-walmart-shooting-police-ask-for-help-to-find-suspect</t>
  </si>
  <si>
    <t>https://www.nbcphiladelphia.com/news/local/car-repossession-tow-truck-driver-shooting/18852/</t>
  </si>
  <si>
    <t>https://chicago.suntimes.com/news/no-one-injured-when-person-crashes-suv-during-calumet-heights-shootout/</t>
  </si>
  <si>
    <t>https://www.heraldstaronline.com/news/local-news/2017/08/update-3-judge-bruzzese-in-upmc-after-shooting-today-investigation-update-coming-this-afternoon/</t>
  </si>
  <si>
    <t>https://www.wdrb.com/news/crime-reports/louisville-man-arrested-for-double-shooting-at-shively-business/article_b9361321-569d-5dc1-b02e-b368f286bdd2.html</t>
  </si>
  <si>
    <t>https://www.twincities.com/2018/09/21/crash-in-st-paul-ends-with-argument-driver-shot-in-ankle/</t>
  </si>
  <si>
    <t>https://fox4kc.com/news/clinton-man-charged-after-threatening-people-at-business-and-firing-gun-at-vehicles/</t>
  </si>
  <si>
    <t>https://www.detroitnews.com/story/news/local/detroit-city/2018/09/27/man-wounded-gas-station-shootout-fenkell/1440778002/</t>
  </si>
  <si>
    <t>https://www.wistv.com/2019/01/06/update-coroner-ids-man-killed-self-defense-shooting-outside-childs-birthday-party-columbia-saturday/</t>
  </si>
  <si>
    <t>https://www.al.com/news/2019/01/huntsville-ihop-shooting-coroner-identifies-slain-employee-customer.html</t>
  </si>
  <si>
    <t>https://www.wsbtv.com/news/local/north-fulton-county/police-person-shot-killed-at-wells-fargo-in-north-fulton-shooter-in-custody/931254952/</t>
  </si>
  <si>
    <t>https://www.fox32chicago.com/news/concealed-carry-holder-shoots-back-wounds-2-gunmen-in-chicago</t>
  </si>
  <si>
    <t>https://web.archive.org/web/20190619140911/https://defensemaven.io/bluelivesmatter/news/officer-gets-shot-then-armed-citizen-comes-to-her-rescue-g9M3y0EockGCnGVVhdj-YA/</t>
  </si>
  <si>
    <t>https://www.foxnews.com/us/tennessee-uber-driver-shoots-hits-man-who-fired-a-gun-at-him-and-his-passenger-reports</t>
  </si>
  <si>
    <t>https://www.clickondetroit.com/news/2019/08/12/man-charged-in-connection-with-detroit-quadruple-shooting/</t>
  </si>
  <si>
    <t>https://abc7chicago.com/lansing-hooters-shooting-causes-panic/5791432/</t>
  </si>
  <si>
    <t>https://www.foxnews.com/us/hollywood-stuntwoman-husband-killed-after-getting-in-shootout</t>
  </si>
  <si>
    <t>https://www.reviewjournal.com/crime/homicides/da-fatal-shooting-in-parking-lot-was-clear-case-of-self-defense-2020768/</t>
  </si>
  <si>
    <t>https://www.wilx.com/content/news/Mother-of-a-man-shot-and-killed-in-Delta-Township-speaks-out--571334591.html</t>
  </si>
  <si>
    <t>https://www.sltrib.com/news/2020/08/15/one-dead-two-arrested/</t>
  </si>
  <si>
    <t>https://whopam.com/2020/08/23/hpd-investigates-shooting-in-walmart-parking-lot/</t>
  </si>
  <si>
    <t>https://web.archive.org/web/20200831131047/https://www.macombdaily.com/news/copscourts/warren-political-activists-son-suffers-minor-injuries-in-road-rage-shooting/article_3a939792-eae0-11ea-8c02-f3ce7b8afc42.html</t>
  </si>
  <si>
    <t>https://www.dcourier.com/news/2020/oct/28/sedona-man-14-year-old-boy-flown-phoenix-hospital-/</t>
  </si>
  <si>
    <t>https://wpde.com/news/local/marion-man-fired-into-a-crowd-with-an-assault-rifle-police-say</t>
  </si>
  <si>
    <t>https://www.newson6.com/story/5fab5f3b9a181a31a52481c9/man-accused-of-shooting-at-deputy-held-at-gunpoint-by-homeowner-until-police-arrived</t>
  </si>
  <si>
    <t>https://www.wate.com/news/top-stories/1-person-charged-in-cumberland-county-shooting/</t>
  </si>
  <si>
    <t>https://www.abccolumbia.com/2020/12/01/suspect-arrested-after-being-shot-in-self-defense-by-armed-victim/</t>
  </si>
  <si>
    <t>https://katv.com/news/local/pine-bluff-shooting-leaves-1-dead-2-paramedics-injured</t>
  </si>
  <si>
    <t>https://www.erienewsnow.com/story/43279695/deadly-shooting-at-state-gamelands-gun-range-ruled-as-justified-no-charges-warranted-district-attorney-says</t>
  </si>
  <si>
    <t>https://www.click2houston.com/news/local/2020/12/26/parking-dispute-ends-in-fatal-shooting-deputies-say/</t>
  </si>
  <si>
    <t>https://patch.com/new-york/islip/s/hd21h/police-id-men-involved-in-suffolk-shooting-that-left-1-dead?utm_source=alert-breakingnews&amp;utm_medium=email&amp;utm_campaign=alert</t>
  </si>
  <si>
    <t>https://wreg.com/news/man-accused-of-firing-shot-on-i-240-arrested-police-say/</t>
  </si>
  <si>
    <t>https://www.cleveland19.com/2021/01/20/cleveland-gas-station-clerk-shoots-man-who-opened-fired-him/</t>
  </si>
  <si>
    <t>https://www.toledoblade.com/local/police-fire/2021/01/29/paul-pratt-charged-after-shooting-at-East-Toledo-store-clerk/stories/20210129097</t>
  </si>
  <si>
    <t>https://www.nwitimes.com/news/woman-wounded-after-man-fired-gun-at-her-outside-bar-police-say/article_54cc9b2b-1b06-5aab-ae71-324d31c79e03.html#tracking-source=home-the-latest</t>
  </si>
  <si>
    <t>https://hickoryrecord.com/news/local/crime-and-courts/no-charges-in-stump-event-center-shooting/article_99978950-cd26-11eb-9b0d-7fb440922384.html</t>
  </si>
  <si>
    <t>https://www.abc15.com/news/region-phoenix-metro/man-arrested-for-shooting-road-rage-incident-on-loop-101-in-scottsdale</t>
  </si>
  <si>
    <t>https://www.wtol.com/article/news/crime/man-indicted-monroe-street-road-rage/512-a75ef967-5482-4c17-9d35-769301f3eb0e</t>
  </si>
  <si>
    <t>https://triblive.com/local/westmoreland/teen-charged-as-adult-in-jeannette-shooting-2nd-shooter-acted-in-defense-da-says/</t>
  </si>
  <si>
    <t>https://www.nbc4i.com/news/crime/shooting-at-seymour-ave-one-transported-in-critical-condition/</t>
  </si>
  <si>
    <t>https://www.wfmz.com/news/area/berks/2-men-charged-in-shooting-on-hotel-parking-lot-in-spring/article_fea1e0c4-9c76-11eb-ad65-9fb0f4296df6.html</t>
  </si>
  <si>
    <t>https://krcrtv.com/news/local/man-stops-gunman-in-lakehead-double-shooting</t>
  </si>
  <si>
    <t>https://www.ajc.com/news/man-injured-in-gunfire-exchange-in-buckhead-hotel-parking-lot/LZGMWLEVJZG4BNQTI6AGXAE73I/</t>
  </si>
  <si>
    <t>https://www.bogalusadailynews.com/2021/04/30/sheriff-parish-man-arrested-after-gunfire-exchange-during-road-rage/</t>
  </si>
  <si>
    <t>https://sentinelcolorado.com/news/metro/aurora-man-arrested-after-car-crash-shooting-foot-chase-saturday/</t>
  </si>
  <si>
    <t>https://www.twincities.com/2021/05/02/seven-shot-and-injured-in-st-paul-in-night-of-shoot-outs/</t>
  </si>
  <si>
    <t>https://www.wtvr.com/news/local-news/arkell-browder-arrest</t>
  </si>
  <si>
    <t>https://chicago.suntimes.com/crime/2021/5/13/22433753/two-women-shot-austin</t>
  </si>
  <si>
    <t>https://www.ksat.com/news/local/2021/05/15/san-antonio-police-called-to-northwest-side-shooting/</t>
  </si>
  <si>
    <t>https://weartv.com/news/local/fatal-shooting-outside-destin-nightclub-ruled-justifiable-homicide</t>
  </si>
  <si>
    <t>https://www.crowleytoday.com/news-local/charges-filed-may-29-shooting-outside-local-bar</t>
  </si>
  <si>
    <t>https://www.ajc.com/news/cops-woman-arrested-after-shooting-ex-boyfriend-during-highway-chase/BTWTCGLDJJBVRCTNYQQ5CDOHAE/</t>
  </si>
  <si>
    <t>https://www.the-daily-record.com/story/news/2021/06/17/dragway-42-shooting-wooster-ohio-cleveland-man-arrested-luis-cuevas-killed/7727503002/</t>
  </si>
  <si>
    <t>https://www.kold.com/2021/06/21/authorities-investigating-fatal-shooting-south-tucson/</t>
  </si>
  <si>
    <t>https://www.fox5atlanta.com/news/gas-station-gunfire-leaves-2-dead-2-injured</t>
  </si>
  <si>
    <t>https://www.dallasnews.com/news/2021/06/29/fort-worth-police-continuing-to-investigate-motorcyclists-death-in-road-rage-shooting-on-i-35w/</t>
  </si>
  <si>
    <t>https://www.nbc12.com/2021/07/06/rpd-suspected-mechanicsville-turnpike-shooter-killed-by-bystander/</t>
  </si>
  <si>
    <t>https://web.archive.org/web/20211226121618/https://www.kptv.com/news/police-1-woman-shot-another-assaulted-in-southwest-portland/article_ca0c3bc6-dc3f-11eb-afa6-6fe43ae79888.html?block_id=994645</t>
  </si>
  <si>
    <t>https://www.ajc.com/news/police-18-year-old-killed-man-in-dekalb-to-protect-younger-brother/AWI3NBAM4FEIBG3YYEXD66OMUE/</t>
  </si>
  <si>
    <t>https://www.wbir.com/article/news/crime/person-hospitalized-after-shooting-off-asheville-highway-in-east-knox-county/51-cc07209e-5608-4d7b-b2b3-e2e1e3350437</t>
  </si>
  <si>
    <t>https://chicago.suntimes.com/crime/2021/8/10/22617929/1-killed-1-critically-wounded-drive-by-university-village</t>
  </si>
  <si>
    <t>https://web.archive.org/web/20210814003621/https://www.fox5vegas.com/news/1-dead-3-injured-following-overnight-shooting-near-sunset-pecos-roads/article_d7f5039a-fc50-11eb-b169-9ff13710093b.html?block_id=995850</t>
  </si>
  <si>
    <t>https://www.newson6.com/story/611c0ef535de050bfb6c1ba9/2-hospitalized-after-assault-shootout-in-tulsa-</t>
  </si>
  <si>
    <t>https://web.archive.org/web/20210819155130/https://www.kmov.com/news/shootout-at-south-city-autozone-leaves-1-dead-1-injured/article_f027a2e4-005e-11ec-ba20-ebf6d45a91a4.html</t>
  </si>
  <si>
    <t>https://www.ksat.com/news/local/2021/08/24/man-wounded-in-exchange-of-gunfire-outside-sugars-strip-club-police-say/</t>
  </si>
  <si>
    <t>https://www.cbsnews.com/minnesota/news/tyreese-giles-21-charged-in-north-minneapolis-shooting/</t>
  </si>
  <si>
    <t>https://flatheadbeacon.com/2021/09/29/man-charged-with-deliberate-homicide-in-kalispell-shooting/</t>
  </si>
  <si>
    <t>https://www.arklatexhomepage.com/news/crime/shooting-leaves-man-injured-at-shreveport-business-search-underway-for-suspect/</t>
  </si>
  <si>
    <t>https://www.insidenova.com/headlines/video-two-suffer-minor-injuries-in-woodbridge-shooting/article_f3d0faa4-1d6d-11ec-b586-0f86152cd14e.html</t>
  </si>
  <si>
    <t>https://www.fox32chicago.com/news/man-killed-for-spitting-while-talking-during-card-game-prosecutors</t>
  </si>
  <si>
    <t>https://www.10tv.com/article/news/local/man-fatally-shoots-man-in-german-village/530-48886e33-cf10-4c4b-a0d8-a484980918c8</t>
  </si>
  <si>
    <t>https://www.abc15.com/news/state/shoot-him-father-recounts-moment-son-shot-man-accused-of-killing-mcso-deputy-juan-ruiz</t>
  </si>
  <si>
    <t>https://komonews.com/news/local/seattle-police-investigating-four-weekend-shootings</t>
  </si>
  <si>
    <t>https://www.kcci.com/article/pleasant-hill-canterbury-apartments-rodney-russell-man-arrested-after-shooting-at-apartment-complex-in-pleasant-hill/38424067</t>
  </si>
  <si>
    <t>https://www.news4jax.com/news/local/2021/11/15/jso-searching-for-driver-involved-in-road-rage-shooting-on-hart-expressway/</t>
  </si>
  <si>
    <t>https://www.kait8.com/2021/11/16/2-shot-interstate-exit-blytheville/</t>
  </si>
  <si>
    <t>https://ktvl.com/news/local/california-man-who-shot-killed-man-in-medford-will-not-face-charges</t>
  </si>
  <si>
    <t>https://www.cascadiadaily.com/news/2022/feb/11/armed-neighbors-take-action-during-thusday-shootin/</t>
  </si>
  <si>
    <t>https://www.cnn.com/2022/02/23/us/portland-shooting-suspect-charged/index.html</t>
  </si>
  <si>
    <t>https://www.clickorlando.com/news/local/2022/02/28/5-hurt-in-3-drive-by-shootings-in-melbourne-police-say/</t>
  </si>
  <si>
    <t>https://www.wbbjtv.com/2022/03/14/3-suspects-wanted-after-weekend-shooting-in-dyersburg/</t>
  </si>
  <si>
    <t>https://www.nbcphiladelphia.com/news/local/gunman-uses-ak-47-to-fire-at-house-party-near-temple-u-police-say/3182172/</t>
  </si>
  <si>
    <t>https://www.cbsnews.com/minnesota/news/boy-17-arrested-after-allegedly-shooting-rideshare-driver-in-north-minneapolis/</t>
  </si>
  <si>
    <t>https://www.wtvm.com/2022/04/15/customers-refusal-pay-bill-leads-shooting-phenix-city-business/</t>
  </si>
  <si>
    <t>https://www.fox5atlanta.com/news/charges-not-likely-in-shootout-that-killed-teen-near-stop-the-violence-rally-police-say</t>
  </si>
  <si>
    <t>https://www.wsbtv.com/news/local/three-sisters-shot-celebrating-birthday-describe-chaos-one-woman-hit-8-times-survived/3VDW467RNNGJRLPQTX44CVL6MI/</t>
  </si>
  <si>
    <t>https://www.wbrz.com/news/three-people-shot-in-gardere-area-friday-afternoon</t>
  </si>
  <si>
    <t>https://www.wral.com/woman-credited-with-stopping-mass-shooting-at-apartment-complex-in-west-virginia/20306891/</t>
  </si>
  <si>
    <t>https://news.yahoo.com/judge-declares-alleged-shooter-currently-050100956.html</t>
  </si>
  <si>
    <t>https://www.cbsnews.com/pittsburgh/news/man-arrested-in-late-night-shootout-near-busy-carson-street/</t>
  </si>
  <si>
    <t>https://www.nashville.gov/departments/police/news/man-charged-attempted-homicide-following-main-street-shooting-monday-morning</t>
  </si>
  <si>
    <t>https://www.foxnews.com/us/arizona-man-shot-head-party-celebrates-second-amendment-thwarting-shooter</t>
  </si>
  <si>
    <t>https://home.chicagopolice.org/media_incident/4000-block-of-e-106th-st-on-july-12-2022-at-approx-512-p-m-4th-district/</t>
  </si>
  <si>
    <t>https://www.whec.com/national-world/mall-shooter-told-ex-he-would-take-others-if-he-died/</t>
  </si>
  <si>
    <t>https://www.khou.com/article/news/crime/houston-shooting-cullen/285-0d28d08d-9162-45ab-8fbd-d78adbfa326d</t>
  </si>
  <si>
    <t>https://www.fox2detroit.com/news/detroit-couple-ambushed-and-shot-by-man-with-long-gun-kill-attacker</t>
  </si>
  <si>
    <t>https://www.rockymounttelegram.com/news/crime/shooting-suspect-jailed-after-leaving-hospital/article_0630b2b8-8f96-52be-a1a6-b880885f243d.html</t>
  </si>
  <si>
    <t>https://www.cleveland19.com/2022/08/11/akron-shooting-victim-talks-about-on-going-feud-with-neighbor-that-led-shootout/</t>
  </si>
  <si>
    <t>https://www.tristatehomepage.com/news/local-news/epd-releases-new-details-on-deadly-lodge-avenue-shooting/</t>
  </si>
  <si>
    <t>https://www.palmbeachpost.com/story/news/crime/2022/08/10/west-palm-beach-police-man-shot-death-after-threatening-crowd-rifle/10277494002/</t>
  </si>
  <si>
    <t>https://www.wyff4.com/article/fight-leads-to-shots-being-fired-deputies-say/40925964</t>
  </si>
  <si>
    <t>https://chicago.suntimes.com/crime/2022/8/24/23321071/2-wounded-marquette-park-shootout</t>
  </si>
  <si>
    <t>https://apnews.com/article/shootings-detroit-8341426491923204975865207a12a4bb</t>
  </si>
  <si>
    <t>https://www.cbsnews.com/miami/news/man-charged-weekend-bar-shooting-two-injured/</t>
  </si>
  <si>
    <t>https://www.wsaz.com/2022/10/26/police-seeking-person-interest-shooting/</t>
  </si>
  <si>
    <t>https://www.fox29.com/news/philadelphia-da-man-charged-after-halloween-crash-involving-child-5-turns-into-shooting</t>
  </si>
  <si>
    <t>https://www.ktvq.com/news/local-news/witness-recounts-shooting-at-montana-club-in-billings</t>
  </si>
  <si>
    <t>https://www.foxnews.com/us/armed-amazon-employee-stops-shooter-who-opened-fire-arizona-facility</t>
  </si>
  <si>
    <t>https://www.wfmj.com/story/47980019/update-deputies-believe-shooting-in-elkrun-township-was-selfdefense-no-charges-expected</t>
  </si>
  <si>
    <t>https://www.kvoa.com/news/tucson-bar-owner-says-shooting-was-self-defense-against-armed-man/article_364028f2-7feb-11ed-a27f-6f9480804390.html</t>
  </si>
  <si>
    <t>https://www.pnj.com/story/news/crime/2023/01/05/pensacola-man-shot-at-women-at-bingo-paradise-and-concealed-carry-permit-holder-detain-him/69782408007/</t>
  </si>
  <si>
    <t>https://www.mypanhandle.com/news/local-news/bay-county/panama-city/one-dead-following-a-shooting-at-a-night-club-in-panama-city/</t>
  </si>
  <si>
    <t>https://baltimorewitness.org/one-of-three-victims-in-harford-road-shooting-dies-from-injuries/</t>
  </si>
  <si>
    <t>https://www.azcentral.com/story/news/local/phoenix-breaking/2023/02/12/saturday-night-shooting-in-phoenix-restaurant-leaves-1-dead/69897313007/</t>
  </si>
  <si>
    <t>https://www.elpasotimes.com/story/news/crime/2023/02/17/by-stander-shot-cielo-vista-mall-shooter-as-suspect-fled-scene/69917660007/</t>
  </si>
  <si>
    <t>https://www.nbcphiladelphia.com/news/local/deadly-cemetery-shooting-was-self-defense-police-say/3541759/</t>
  </si>
  <si>
    <t>https://www.fox10tv.com/2023/04/07/multiple-people-shot-st-stephens-road/</t>
  </si>
  <si>
    <t>https://www.a2gov.org/departments/police/Documents/mediareleaseshotsfiredsmaple04082023.pdf</t>
  </si>
  <si>
    <t>https://abc13.com/neighbor-shoots-houston-man-adult-brothers-shot-triple-shooting-branford-hills-lane-west-harris-county-gun-violence/13169316/</t>
  </si>
  <si>
    <t>https://foxbaltimore.com/news/local/two-vehicles-exchanges-gunfire-injuring-21-year-old-man</t>
  </si>
  <si>
    <t>https://nopdnews.com/getattachment/dabd9638-904d-48d2-a492-87c2e5d582cb/June-16-through-June-17,-2023/</t>
  </si>
  <si>
    <t>https://www.stltoday.com/news/local/crime-courts/murder-charges-filed-against-jennings-man-who-shot-people-on-their-way-to-july-4/article_2f215560-1c11-11ee-8da0-17b4d62432d8.html</t>
  </si>
  <si>
    <t>https://www.wane.com/news/local-news/marion-police-respond-to-911-call-that-led-to-attempted-murder-charges/</t>
  </si>
  <si>
    <t>https://abc7chicago.com/chicago-shooting-illinois-concealed-carry-license-crime-crimes/13611588/</t>
  </si>
  <si>
    <t>https://wreg.com/news/local/shooting-at-raleigh-gas-station-injures-one-person/</t>
  </si>
  <si>
    <t>https://www.fox13news.com/news/bradenton-police-funeral-home-shooting-injuries-crime</t>
  </si>
  <si>
    <t>https://www.nbcdfw.com/news/local/arlington-police-investigate-report-of-shooting-near-car-dealership/3348882/</t>
  </si>
  <si>
    <t>https://abc7chicago.com/chicago-shooting-cta-employee-archer-heights-today/13859657/</t>
  </si>
  <si>
    <t>https://www.fox32chicago.com/news/chicago-police-boy-14-charged-with-shooting-ccl-holder-in-tri-taylor</t>
  </si>
  <si>
    <t>https://www.12news.com/article/news/local/valley/man-wounded-after-possible-shootout-mesa-loop-101/75-0c21404a-e50b-41d9-b13a-a0a94f1df1e0</t>
  </si>
  <si>
    <t>https://www.nola.com/news/crime_police/2-killed-in-marigny-pines-village-named-by-nola-coroner/article_657cc534-8f95-11ee-8377-0b069e837e0a.html</t>
  </si>
  <si>
    <t>https://www.cbsnews.com/chicago/news/ccl-holder-returns-fire-at-gunmen-humboldt-park/</t>
  </si>
  <si>
    <t>https://www.atlantanewsfirst.com/2023/12/26/shooting-reported-dekalb-county-gas-station-police-say/</t>
  </si>
  <si>
    <t>https://huntingtonnow.com/updated-police-identify-men-in-fatal-shootout-in-commack/</t>
  </si>
  <si>
    <t>Sandy Malone, “Armed Good Samaritans Provided Cover Fire, Rescue Wounded Deputies,” The Police Tribune, February 14, 2022.</t>
  </si>
  <si>
    <t>Denver Pratt and David Rasbach, “Bail set at $5 million for Whatcom attempted murder suspect who allegedly shot 2 deputies,” The News Tribune, February 12, 2022.</t>
  </si>
  <si>
    <t>Jennifer Henderson and Michelle Watson, “Suspect in deadly shooting during weekend protest in Portland faces several charges, including murder,” CNN, February 23, 2022.</t>
  </si>
  <si>
    <t>https://www.opb.org/article/2022/02/22/suspected-portland-normandale-park-shooter-charged-with-murder/</t>
  </si>
  <si>
    <t>Thomas Mates, “5 hurt in 3 drive-by shootings in Melbourne, police say,” Click Orlando, February 28, 2022.</t>
  </si>
  <si>
    <t>Christy Russell, “3 wanted men in Dyersburg shooting arrested,” KBSI, March 15, 2022.</t>
  </si>
  <si>
    <t>Rudy Chinchilla, “2 Hurt as Gunman Fires at House Party Near Temple U., Police Say,” NBC Philadelphia, March 19, 2022.</t>
  </si>
  <si>
    <t>WCCO-TV Staff, “Rideshare Driver Shot In North Minneapolis; 2 Teenagers Arrested,” CBS Minnesota, March 31, 2022.</t>
  </si>
  <si>
    <t>Reagan Ranzer, “Customer’s refusal to pay bill leads to shooting at Phenix City business,” WTVM, April 15, 2022.</t>
  </si>
  <si>
    <t>Tim Chitwood, “‘Completely senseless.’ Phenix City truck shop owner recalls shootout that wounded two,” Ledger-Enquirer, April 20, 2022.</t>
  </si>
  <si>
    <t>FOX 5 Atlanta Digital Team, “Charges not likely in shootout that killed teen near ‘Stop the Violence’ rally, police say,” FOX 5, May 3, 2022.</t>
  </si>
  <si>
    <t>https://www.cityofsouthfultonga.gov/DocumentCenter/View/6213/NEWS-RELEASE---Shooter-Charged</t>
  </si>
  <si>
    <t>WSBTV.com News Staff, “3 sisters shot celebrating birthday, woman hit 8 times survives,” WSBTV.com, May 3, 2022.</t>
  </si>
  <si>
    <t>WBRZ Staff, “3 people shot after armed couple went into laundromat looking for a fight, deputies say,” WBRZ, May 6, 2022.</t>
  </si>
  <si>
    <t>NBC News Channel  Staff, “Woman credited with stopping mass shooting at apartment complex in West Virginia,” WRAL.com, May 30, 2022.</t>
  </si>
  <si>
    <t>Staff Reports, “Police: Woman with pistol killed man who shot at crowd of people in Charleston,” WCHS Charleston/Huntington, May 26, 7:07 AM.</t>
  </si>
  <si>
    <t>WNEP Web Staff, “DA: Armed citizen returned fire during parking lot shooting,” WNEP, June 13, 2022.</t>
  </si>
  <si>
    <t>Ed Lewis, “DA: Shooting by bystander justified,” Times Leader, June 13, 2022.</t>
  </si>
  <si>
    <t>https://ujsportal.pacourts.us/Report/MdjDocketSheet?docketNumber=MJ-11104-CR-0000187-2022&amp;dnh=UHTDEoUJjGpRcLHx%2BAP30Q%3D%3D</t>
  </si>
  <si>
    <t>https://www.pahomepage.com/news/suspect-in-pittston-township-shooting-named/</t>
  </si>
  <si>
    <t>Andy Sheehan, “Man arrested in late-night shootout near busy Carson Street,” CBS News, June 10, 2022.</t>
  </si>
  <si>
    <t>https://web.archive.org/web/20220610221604/https://www.post-gazette.com/news/crime-courts/2022/06/10/south-side-pittsburgh-shooting-stolen-weapon-gun/stories/202206100092</t>
  </si>
  <si>
    <t>Alicia Patton, “Man shoots at clerks who refused returns at East Nashville gas station,” WKRN, June 20, 2022.</t>
  </si>
  <si>
    <t>AZFamily Digital News Staff, “Police identify man who shot first in mass shooting at Surprise party,” Arizona’s Family, July 4, 2022.</t>
  </si>
  <si>
    <t>Emma Colton, “Arizona man shot in the head at family party credits his concealed carry for saving lives: ‘would have died’,” Fox News, September 7, 2022.</t>
  </si>
  <si>
    <t>CWB Chicago Staff, “Concealed carry holder shot man who opened fire on his car at McDonald’s, prosecutors say,” CWB Chicago, July 14, 2022.</t>
  </si>
  <si>
    <t>https://www.fox32chicago.com/news/man-with-concealed-weapon-shoots-chicago-gunman-in-east-side-neighborhood?</t>
  </si>
  <si>
    <t>Jacob Burbrink, “‘True American Hero’ stopped Greenwood Park Mall shooting within seconds,” FOX 59, July 19, 2022.</t>
  </si>
  <si>
    <t>https://fox4kc.com/news/armed-good-samaritan-stopped-indiana-mall-shooting-broke-mall-rules/</t>
  </si>
  <si>
    <t>Joe Schroeder, “3 dead, 3 injured in shooting at Greenwood Park Mall, suspect killed by armed citizen,” Fox 59 (Indianapolis), July 17, 2022. </t>
  </si>
  <si>
    <t>Charly Edsitty, “Man opens fire on people who tried to help woman who was being assaulted, HPD says,” ABC 13, July 18, 2022.</t>
  </si>
  <si>
    <t>WWJ Newsroom Staff, “DPD: Assailant dead in triple shooting on Detroit Riverfront, 2 injured,” WWJ NEWSRADIO 950, July 27, 2022.</t>
  </si>
  <si>
    <t>William F. West, “Two in critical condition after shooting in rural Nash County,” Rocky Mount Telegram, July 29, 2022.</t>
  </si>
  <si>
    <t>Alan Ashworth, “Man charged with assault in shooting of two women in West Akron neighborhood,” Akron Beacon Journal, July 30, 2022.</t>
  </si>
  <si>
    <t>Michelle Nicks, “Akron shooting victim talks about on-going feud with neighbor that led to a shootout,” WOIO, August 10, 2022.</t>
  </si>
  <si>
    <t>Mitchell Carter and 14 News Staff, “Coroner identifies 2 men killed in Evansville shooting,” 14 News, August 3, 2022.</t>
  </si>
  <si>
    <t>Hannah Phillips, “He threatened to shoot up the crowd, but someone shot him to death first, West Palm police say,” Palm Beach Post, August 10, 2022.</t>
  </si>
  <si>
    <t>Skyler Shepard, “Bystander shoots, kills person who threatened to ‘shoot the crowd up’,” ABC News Channel 33 (Birmingham, Alabama), August 9th, 2022.</t>
  </si>
  <si>
    <t>WYFF Staff, “Man arrested after altercation leads to shots being fired, deputies say,” WYFF, August 19, 2022.</t>
  </si>
  <si>
    <t>Staff, “3000 block of W. 71st St., on Aug. 24, 2022, at approx. 6:57 p.m. – 8th District,” Chicago Police Department, August 24, 2022.</t>
  </si>
  <si>
    <t>AP News Staff, “Witnesses: Armed bystander prevented 4th Detroit death,” AP News, September 1, 2022.</t>
  </si>
  <si>
    <t>Brian Hamacher, “Man Fired Into Crowd Outside Miami-Dade Bar, was Shot by Bystander: Police,” NBC Miami, September 20, 2022.</t>
  </si>
  <si>
    <t>https://www.local10.com/news/local/2022/09/18/police-3-people-shot-in-northwest-miami-dade-suspect-in-custody/</t>
  </si>
  <si>
    <t>https://www.aol.com/news/arrested-suspect-shooting-miami-dade-184005167.html?guccounter=1&amp;guce_referrer=aHR0cHM6Ly93d3cuZ29vZ2xlLmNvbS8&amp;guce_referrer_sig=AQAAALEJcvXeXhEW-tLQUHSB3hAxfC3I60pAV_ltnVhqdJfc-tyS4IuYt2wO-d9Gfkdx07Q1kptMzlakhjh_RN1BfdLLYlntJyZx5y0G39tDNFWcQi44EU3enW2ORBEhfigXQkIe2HQu_Y2TxAUeJnMmFfABLaBlNacw2652qs2xz5XK</t>
  </si>
  <si>
    <t>Brenda Bryan, “Police seek person of interest in Huntington shooting,” WSAZ, October 26, 2022.</t>
  </si>
  <si>
    <t>David Chang and Christine Mattson, “At Least 3 Dead, 4 Hurt in 5 Separate Shootings in Philly in a Matter of Hours,” NBC Philadelphia, October 31, 2022.</t>
  </si>
  <si>
    <t>https://www.cbsnews.com/philadelphia/news/phan-tran-halloween-road-rage-shooting-philadelphia/</t>
  </si>
  <si>
    <t>Q2 News Staff, “Bond set at 20K for man shot outside Billings restaurant,” KTVQ, December 8, 2022.</t>
  </si>
  <si>
    <t>David Baker, “PD: Suspect in deadly shooting went to Chandler Amazon facility due to jealousy over girlfriend,” Arizona’s Family, December 16, 2022.</t>
  </si>
  <si>
    <t>Andrew Mark Miller, “Armed Amazon employee stops shooter who opened fire at Arizona facility: ‘good Samaritan’,” Fox News, December 17, 2022.</t>
  </si>
  <si>
    <t>Mike Gauntner and Zach Mosca, “UPDATE: Deputies believe shooting in Elkrun Township was self-defense, no charges expected,” WFMJ, December 19, 2022</t>
  </si>
  <si>
    <t>https://www.morningjournalnews.com/news/local-news/2022/12/shooting-described-as-self-defense/</t>
  </si>
  <si>
    <t>https://www.wkbn.com/news/local-news/one-dead-after-shooting-in-columbiana-county/</t>
  </si>
  <si>
    <t>Chorus Nylander, “Tucson bar owner says shooting was self-defense against armed man,” KVOA, December 19, 2022.</t>
  </si>
  <si>
    <t>Christopher Lugo, “Shooting at Bingo Paradise: Citizens hold alleged suspect at gunpoint,” WKRG, January 5, 2023.</t>
  </si>
  <si>
    <t>https://www.foxnews.com/us/armed-florida-good-samaritans-detain-man-who-allegedly-assaulted-shot-at-2-women</t>
  </si>
  <si>
    <t>https://www.fox10tv.com/2023/01/06/pensacola-man-arrested-after-allegedly-shooting-women-outside-bingo-paradise/</t>
  </si>
  <si>
    <t>https://www.miamiherald.com/news/state/florida/article270842572.html</t>
  </si>
  <si>
    <t>Nathan Cobb, “No charges in fatal shooting outside Gold Nugget. Police say shooter reacted in self-defense,” Panama City News-Herald, January 11, 2023.</t>
  </si>
  <si>
    <t>Katie Bente and Allison Baker, “One dead after shooting at gentlemen’s club,” WJHG, January 11, 2023.</t>
  </si>
  <si>
    <t>Ryan Dickstein, “Previously listed as a homicide victim, Baltimore Police say a man shot two people before he was killed,” WMAR 2 News, March 2, 2023.</t>
  </si>
  <si>
    <t>https://www.wbal.com/baltimore-police-rule-deadly-february-shooting-justified/</t>
  </si>
  <si>
    <t>ABC15.com Staff, “Man dead after entering, shooting inside Phoenix restaurant Saturday night,” ABC15.com, February 12, 2023.</t>
  </si>
  <si>
    <t>https://bearingarms.com/camedwards/2023/02/13/armed-citizen-stops-shooting-in-phoenix-restaurant-n67267</t>
  </si>
  <si>
    <t>https://www.phoenix.gov/policesite/Documents/Media_Advisories/Homicide%20Investigation%2C%202700%20W%20Camelback%20Rd.pdf</t>
  </si>
  <si>
    <t>Adam Sabes, “Texas ‘licensed-to-carry’ bystander shot El Paso mall shooter as he targeted more would-be victims: police,” Fox News, February 17, 2023.</t>
  </si>
  <si>
    <t>Aaron Martinez and Vic Kolenc, “Bystander shot Cielo Vista Mall gunman as suspect fled fight while pointing gun,” El Paso Times, February 17, 2023.</t>
  </si>
  <si>
    <t>https://patch.com/pennsylvania/horsham/1-dead-1-injured-shooting-horsham-cemetery-da</t>
  </si>
  <si>
    <t>Hayden Mitman, “Montco Cemetery Shooting Leaves Philly Man Dead,” NBC Philadelphia, March 19, 2023.</t>
  </si>
  <si>
    <t>Christopher Dornblaser, “A shooting at a Horsham cemetery was deemed justified. Here’s what the DA said happened,” Bucks County Courier Times, April 7, 2023.</t>
  </si>
  <si>
    <t>https://www.phillyburbs.com/story/news/2023/04/07/fatal-shooting-horsham-cemetery-justified-montco-da-says-daniel-hawkins-arian-davis-tyreek-fairel/70092551007/</t>
  </si>
  <si>
    <t>https://www.montgomerycountypa.gov/ArchiveCenter/ViewFile/Item/5727</t>
  </si>
  <si>
    <t>WALA Staff and Robert Ristaneo, “MPD makes arrest after 2 people shot on St. Stephens Road,” FOX 10 News, April 6, 2023.</t>
  </si>
  <si>
    <t>https://www.fox2detroit.com/news/2-injured-after-shooting-during-vigil-in-ann-arbor</t>
  </si>
  <si>
    <t>Jordyn Pair, “25-year-old man facing charges in Ann Arbor shooting,” MLIVE, April 11, 2023.</t>
  </si>
  <si>
    <t>Nick Natario, “Adult siblings shot after neighbor opens fire in west Harris County, deputies say,” ABC 13, April 22, 2023.</t>
  </si>
  <si>
    <t>https://www.khou.com/article/news/crime/houston-crime-3-shot-katy-texas/285-8612a214-0a3c-4bb2-bebd-b29ae50b2b8d</t>
  </si>
  <si>
    <t>Sinéad Hawkins, “Two vehicles exchanges gunfire in shootout injuring 21-year-old man in northeast Baltimore,” FOX Baltimore, June 10, 2023.</t>
  </si>
  <si>
    <t>https://www.wmar2news.com/local/june-2023-tracker-baltimore-murders-and-shootings</t>
  </si>
  <si>
    <t>Staff, “SUPERINTENDENT’S MAJOR OFFENSE LOG,” NOPD News, June 17, 2023.</t>
  </si>
  <si>
    <t>Joey Schneider, “Man charged, victim ID’d in deadly July 4th shooting in Jennings,” FOX 2 Now, July 6, 2023.</t>
  </si>
  <si>
    <t>https://www.ksdk.com/article/news/local/shot-jennings/63-5eff22df-f99c-4065-b502-00a47dfbe11c</t>
  </si>
  <si>
    <t>Mike Coutee, “3 charged in connection with Marion shooting,” FOX 59, July 24, 2023.</t>
  </si>
  <si>
    <t>ABC7 Chicago Digital Team, “Chicago police: Concealed-carry license holder critically wounded in West Side shootout,” ABC 7 Chicago, August 7, 2023.</t>
  </si>
  <si>
    <t>https://home.chicagopolice.org/media_incident/1400-block-of-s-kedzie-on-august-06-2023-at-approx-952-pm-10th-district/</t>
  </si>
  <si>
    <t>David Royer, Deja Davis, and Jerrita Patterson, “Shooting at Raleigh gas station leaves one critical,” WREG, August 7, 2023.</t>
  </si>
  <si>
    <t>https://www.fox13memphis.com/news/man-with-ar-15-style-rifle-opens-fire-inside-of-raleigh-gas-station-mpd-says/article_8e68f35c-3543-11ee-ae17-4f4bcebb1dce.html</t>
  </si>
  <si>
    <t>Rebekah Nelson, “Bradenton Police arrest suspect in shooting that hospitalized 13-year-old,” ABC Action News, September 5, 2023.</t>
  </si>
  <si>
    <t>NBCDFW Staff and Tahera Rahman, “Shots fired at Honda dealership, gunman shot by Arlington police identified,” NBC DFW, September 28, 2023.</t>
  </si>
  <si>
    <t>Nicole Lopez, “Police identify suspect accused in Arlington Vandergriff Honda shooting,” Fort Worth Star-Telegram, September 29, 2023.</t>
  </si>
  <si>
    <t>https://www.wfaa.com/article/news/crime/arlington-texas-honda-car-dealership-shooting-bodycam-video-footage/287-b547016c-4dc7-4a25-a62c-89acabee6e38</t>
  </si>
  <si>
    <t>https://www.thetruthaboutguns.com/armed-employee-engages-former-employee-who-opened-fire-at-dallas-car-dealership/</t>
  </si>
  <si>
    <t>Cate Cauguiran and ABC 7 Chicago Digital Team Staff, “Chicago shooting: CCL holder fires back at gunman who shot CTA employee in Archer Heights,” ABC 7 Chicago, October 3, 2023.</t>
  </si>
  <si>
    <t>https://www.cbsnews.com/chicago/news/archer-heights-shooting-cta-employee/</t>
  </si>
  <si>
    <t>Fox 32 Digital Staff, “Chicago police: Boy, 14, charged with shooting CCL holder in Tri-Taylor,” FOX 32 Chicago, November 30, 2023.</t>
  </si>
  <si>
    <t>https://chicago.suntimes.com/crime/2023/11/19/23967619/3-teens-among-10-people-shot-in-overnight-violence</t>
  </si>
  <si>
    <t>Kevin Reagan, “Mesa police investigating shooting reported near Loop 101,” 12 News, November 20, 2023.</t>
  </si>
  <si>
    <t>Missy Wilkinson and Gabriella Killett, “New Orleans police arrest man for murder in Marigny shooting that left one dead, two injured,” NOLA.com, November 28, 2023.</t>
  </si>
  <si>
    <t>Fox 32 Digital Staff, “3 shot, 1 fatally in exchange of gunfire in Humboldt Park: police,” FOX 32 Chicago, December 9, 2023.</t>
  </si>
  <si>
    <t>Atlanta News First staff, “Shooting reported at DeKalb County gas station, police say,” Atlanta News First, December 25, 2023.</t>
  </si>
  <si>
    <t>https://www.oregonlive.com/portland/2014/01/post_414.html</t>
  </si>
  <si>
    <t>https://www.chicagotribune.com/2014/07/07/authorities-military-service-member-with-concealed-carry-permit-shoots-attacker/</t>
  </si>
  <si>
    <t>https://web.archive.org/web/20150707155134/https:/www.nbcphiladelphia.com/news/local/Man-Shot-in-the-Chest-Inside-West-Philly-Barbershop-297176271.html</t>
  </si>
  <si>
    <t>https://web.archive.org/web/20150814052254/https:/www.foxcarolina.com/story/28998992/firefighter-cwps-likely-stopped-a-massacre-of-children-firefighters/</t>
  </si>
  <si>
    <t>https://web.archive.org/web/20150727160312/https:/www.foxnews.com/us/2015/07/27/cincinnati-man-shoots-at-1-year-old-boy-is-shot-by-man-with-concealed-carry/</t>
  </si>
  <si>
    <t>https://web.archive.org/web/20160703170349/https:/www.fox5atlanta.com/news/167835627-story</t>
  </si>
  <si>
    <t>https://www.dallasnews.com/news/2017/05/04/hero-stopped-mass-murder-by-crazed-bar-patron-who-was-armed-to-the-teeth-police-say/</t>
  </si>
  <si>
    <t>https://abc13.com/father-shoots-robber-shot-and-killed-kills-restaurant-shooting/2751065/</t>
  </si>
  <si>
    <t>https://komonews.com/news/local/police-responding-to-shooting-at-tumwater-walmart</t>
  </si>
  <si>
    <t>https://www.fox32chicago.com/news/bystander-shoots-gunman-at-back-to-school-event</t>
  </si>
  <si>
    <t>https://www.waff.com/2018/10/29/mcdonalds-employee-hides-freezer-during-sundays-restaurant-shooting/</t>
  </si>
  <si>
    <t>https://www.fox5atlanta.com/news/deputies-credit-armed-employee-with-stopping-potential-mass-shooting-at-bar</t>
  </si>
  <si>
    <t>https://www.usatoday.com/story/news/nation/2019/11/18/walmart-shooting-several-wounded-attack-duncan-oklahoma/4228530002/</t>
  </si>
  <si>
    <t>https://alaskapublic.org/2020/05/22/after-armed-resident-thwarts-shooting-kwethluk-vpos-consider-carrying-guns/</t>
  </si>
  <si>
    <t>https://www.erienewsnow.com/story/42372529/da-no-charges-in-shooting-of-suspect-after-double-murder-outside-pa-restaurant</t>
  </si>
  <si>
    <t>https://www.wishtv.com/news/crime-watch-8/police-mental-health-issues-contributed-to-fatal-brownsburg-shooting/</t>
  </si>
  <si>
    <t>https://www.fox4news.com/news/4-injured-in-shooting-at-dallas-sports-bar-after-men-not-allowed-in-due-to-covid-19-restrictions</t>
  </si>
  <si>
    <t>https://www.wandtv.com/news/i-chose-to-not-be-a-victim-decatur-native-credited-with-stopping-texas-mass-shooting/article_3c29513e-e31d-11ea-a474-2fd507e3771f.html?fbclid=IwAR3-VnHI3um7R98HnhiMP7VOVkYRHkOXweKRgc2SaINipO3nkRSK-RudYJ8</t>
  </si>
  <si>
    <t>https://www.chicagotribune.com/2021/07/05/3-people-shot-man-with-concealed-carry-license-steps-in-shoots-gunman-chicago-police-say/</t>
  </si>
  <si>
    <t>https://winknews.com/2021/07/23/man-arrested-for-shooting-toward-a-crowd-bystander-shoots-back/</t>
  </si>
  <si>
    <t>https://foxsanantonio.com/newsletter-daily/one-dead-three-transported-after-shooting-on-citys-west-side</t>
  </si>
  <si>
    <t>https://www.localsyr.com/news/local-news/onondaga-county-district-attorney-man-saved-the-lives-of-several-individuals-after-fatally-shooting-a-man-who-fired-at-crowd/</t>
  </si>
  <si>
    <t>https://lancasteronline.com/news/local/armed-bystander-intervenes-shoots-park-city-shooter-charges-pending-against-16-year-old-police-update/article_c9003d24-3034-11ec-9529-4b8efbfb6cbf.html</t>
  </si>
  <si>
    <t>https://www.ketv.com/article/grain-complex-worker-stops-active-shooter-using-shotgun-stored-in-office/38030267?utm_campaign=snd-autopilot#</t>
  </si>
  <si>
    <t>https://www.wrtv.com/news/national/witness-says-good-samaritan-shot-gunman-in-deadly-colorado-shooting-incident</t>
  </si>
  <si>
    <t>https://www.5newsonline.com/article/news/local/fort-smith-police-investigating-shooting-that-left-two-people-dead-south-74th-street-block-3500-dixie-properties/527-c3b1c6f8-5600-4e07-831c-54a2a87b9fc8</t>
  </si>
  <si>
    <t>https://apnews.com/article/us-news-shootings-new-orleans-metairie-louisiana-d2688cf8a0471ba3a035547b89e4645b</t>
  </si>
  <si>
    <t>https://www.usatoday.com/story/news/nation/2020/06/29/louisville-breonna-taylor-protest-shooting-suspect-identified/3277736001/</t>
  </si>
  <si>
    <t>https://www.newson6.com/story/5e83ce3d9777bc1ec81d6a17/family-devastated-after-woman-killed-in-tulsa</t>
  </si>
  <si>
    <t>https://abcnews.go.com/US/alleged-pennsylvania-hospital-gunman-richard-plotts-arraigned-bed/story?id=24732660</t>
  </si>
  <si>
    <t>https://abc7chicago.com/uber-driver-shoots-man-shooting/671044/</t>
  </si>
  <si>
    <t>https://www.washingtonpost.com/sf/local/2017/06/09/run-gunfire-on-a-school-playground-still-haunts-the-first-graders-who-survived/</t>
  </si>
  <si>
    <t>https://time.com/4955114/antioch-church-nashville-tennessee-shooting/</t>
  </si>
  <si>
    <t>https://abcnews.go.com/US/california-shooting-spree-suspect-talked-killing-father-times/story?id=50705618</t>
  </si>
  <si>
    <t>https://www.foxnews.com/us/texas-church-shooting-not-the-first-time-a-good-guy-with-gun-takes-down-mass-shooter</t>
  </si>
  <si>
    <t>https://www.floridatoday.com/story/news/2017/11/27/rockledge-gunman-recovering-worked-brevard-elementary-school/898582001/</t>
  </si>
  <si>
    <t>https://abcnews.go.com/US/civilians-rushed-cars-guns-fatally-shooting-oklahoma-city/story?id=55424657</t>
  </si>
  <si>
    <t>https://www.courier-journal.com/story/news/local/2018/10/24/louisville-jeffersontown-kroger-shooting-heres-what-we-know/1754676002/</t>
  </si>
  <si>
    <t>https://www.khou.com/article/news/local/texas/texas-law-allowing-people-to-carry-guns-in-church-went-into-effect-sept-1/287-e4d51fe8-062c-41b3-b509-cc5ad46360cf?fbclid=IwAR0sdmmC1htuFCzMjgRk97K23Zu819wdwYNfA8taERD_WvdMEOWREfyDsf0</t>
  </si>
  <si>
    <t>Catergory (1-Likely Mass Public Shooting Averted; 2-Suspect with gun fired first; 3-Suspect with gun, victim shot first)</t>
  </si>
  <si>
    <t>4 (pistol-whipped)</t>
  </si>
  <si>
    <t>3; 4</t>
  </si>
  <si>
    <t>https://www.dailymail.co.uk/news/article-2683197/Gunman-22-shot-veteran-opening-fire-friends.html</t>
  </si>
  <si>
    <t>https://www.cbsnews.com/philadelphia/news/man-shot-dead-inside-west-philadelphia-barbershop/</t>
  </si>
  <si>
    <t>https://www.nbcchicago.com/news/local/uber-driver-shoots-man-who-shot-at-group-in-logan-square/1994556/</t>
  </si>
  <si>
    <t>https://web.archive.org/web/20201108111102/https://www.rockdalenewtoncitizen.com/news/customer-who-returned-fire-at-rockdale-county-murder-suspect-called-hero/article_4ee4f1bf-8f25-5969-8360-0b9eb21e6c98.html</t>
  </si>
  <si>
    <t>https://www.covnews.com/news/hometown-hero-todd-scott/</t>
  </si>
  <si>
    <t>https://www.fox13now.com/2015/12/16/logan-police-identify-suspect-who-exchanged-gunfire-with-emt-responding-to-crash</t>
  </si>
  <si>
    <t>https://www.guns.com/news/2016/03/11/armed-employee-holds-workplace-shooter-at-gunpoint</t>
  </si>
  <si>
    <t>https://wlos.com/news/local/man-charged-after-shooting-into-upstate-nightclub</t>
  </si>
  <si>
    <t>https://www.wyff4.com/article/firefighter-was-armed-during-takedown-of-shooting-suspect-sheriff-says/7147424</t>
  </si>
  <si>
    <t>https://www.greenvilleonline.com/story/news/local/south-carolina/2019/11/11/townville-school-shooter-jesse-osborne-sentenced-what-know-anderson-county-sc/2521969001/</t>
  </si>
  <si>
    <t>https://www.wfaa.com/article/news/local/valley/2-suspects-loose-after-glendale-walmart-shooting/75-365200297</t>
  </si>
  <si>
    <t>https://www.nbcnews.com/news/us-news/good-samaritan-kills-active-shooter-texas-sports-bar-police-n755136</t>
  </si>
  <si>
    <t>https://www.inquirer.com/philly/news/crime/police-man-shot-dead-after-argument-with-tow-truck-driver-20170609.html</t>
  </si>
  <si>
    <t>https://www.jacksonville.com/story/news/nation-world/2017/08/21/ohio-judge-shot-ambush-outside-courthouse-returns-fire-and-kills-attacker/15769643007/</t>
  </si>
  <si>
    <t>https://wtov9.com/news/local/new-video-released-in-jefferson-county-judge-shooting</t>
  </si>
  <si>
    <t>https://www.nytimes.com/2017/09/24/us/church-shooting-tennessee.html</t>
  </si>
  <si>
    <t>https://www.tennessean.com/story/news/crime/2017/09/24/nashville-police-identify-hero-usher-who-confronted-church-shooter/698311001/</t>
  </si>
  <si>
    <t>https://www.texasmonthly.com/true-crime/stephen-willeford-sutherland-springs-mass-murder/</t>
  </si>
  <si>
    <t>https://www.floridatoday.com/story/news/crime/2017/12/19/suspect-rockledge-auto-shop-homicide-indicted/965821001/</t>
  </si>
  <si>
    <t>https://foxsanantonio.com/news/local/father-defends-family-by-shooting-killing-restaurant-robbery-suspect-say-police</t>
  </si>
  <si>
    <t>https://www.wusa9.com/article/news/nation-world/armed-citizen-who-shot-oklahoma-gunman-told-worried-crowd-im-here-to-help/507-558597420</t>
  </si>
  <si>
    <t>https://www.news9.com/story/5e348d57527dcf49dad7bddc/police:-2-men-stopped-shooter-at-louies-on-lake-hefner</t>
  </si>
  <si>
    <t>https://abcnews.go.com/US/acted-protect-family-pastor-shot-walmart-gunman-dead/story?id=56055307</t>
  </si>
  <si>
    <t>https://www.washingtonpost.com/news/morning-mix/wp/2018/08/07/bullets-flew-at-a-florida-peace-in-the-city-event-for-kids-an-armed-bystander-was-ready/</t>
  </si>
  <si>
    <t>https://www.wave3.com/story/38986278/2-employees-shot-by-customer-in-shively/</t>
  </si>
  <si>
    <t>https://www.whas11.com/article/news/local/man-facing-charges-after-employees-shot-at-millers-lane-business/417-588427813</t>
  </si>
  <si>
    <t>https://www.courier-journal.com/story/news/2018/10/25/man-who-exchanged-gunfire-louisville-kroger-shooting-suspect-wont-charged/1765730002/</t>
  </si>
  <si>
    <t>https://www.wsfa.com/2018/10/28/man-with-kids-shoots-kills-masked-man-who-opened-fire-birmingham-mcdonalds/</t>
  </si>
  <si>
    <t>https://www.al.com/news/birmingham/2018/10/masked-gunman-killed-by-armed-father-in-mcdonalds-shooting-identified-as-birmingham-24-year-old.html</t>
  </si>
  <si>
    <t>https://whnt.com/news/man-who-opened-fire-at-huntsville-ihop-had-multiple-arrests-for-violent-incidents/</t>
  </si>
  <si>
    <t>https://www.firstcoastnews.com/article/news/crime/sheriff-woman-killed-by-husband-in-dental-office-shooting-was-in-process-of-divorce/51-3377463d-ed26-401c-8b54-377f9da9cd80</t>
  </si>
  <si>
    <t>https://www.wsoctv.com/news/trending-now/daughters-of-mother-fatally-shot-outside-bank-say-boyfriend-lured-her-there/931640868/</t>
  </si>
  <si>
    <t>https://www.wkrn.com/news/crime-tracker/affidavit-man-charged-with-shooting-at-uber-driver-rider-driver-shoots-back/</t>
  </si>
  <si>
    <t>https://www.times-herald.com/news/local/man-hospitalized-after-being-shot-outside-bar/article_c05e1703-80b5-5d7a-af5a-60b735bf9a6a.html</t>
  </si>
  <si>
    <t>https://www.duncanbanner.com/news/names-of-deceased-more-details-released-in-monday-parking-lot-shooting/article_4a8e2cd6-0b00-11ea-845a-332c89e746d7.html</t>
  </si>
  <si>
    <t>https://www.nbcdfw.com/news/local/family-hails-church-shooting-victim-as-true-hero-was-member-of-armed-security-team/2283857/</t>
  </si>
  <si>
    <t>https://www.nytimes.com/2019/12/30/us/texas-church-shooting-fort-worth-white-settlement.html</t>
  </si>
  <si>
    <t>https://www.daytondailynews.com/news/crime--law/friend-slain-couple-confronted-husband-over-kids-college-fund/MbgcZnBmB7U3ka7Skz3ASL/</t>
  </si>
  <si>
    <t>https://www.foxnews.com/us/las-vegas-gun-owner-recalls-deadly-shootout-i-got-all-of-my-hits</t>
  </si>
  <si>
    <t>https://www.policemag.com/patrol/news/15312371/armed-civilian-prevents-attack-on-alaskan-village-officers</t>
  </si>
  <si>
    <t>https://www.wilx.com/content/news/Intersection-closed-in-Delta-Township-due-to-police-situation--571261821.html</t>
  </si>
  <si>
    <t>https://www.pahomepage.com/top-stories/two-people-dead-one-in-custody-after-a-shooting-in-snyder-county/</t>
  </si>
  <si>
    <t>https://www.indystar.com/story/news/crime/2020/07/17/brownsburg-shooting-attorney-man-who-intervened-shares-story/5457529002/</t>
  </si>
  <si>
    <t>https://web.archive.org/web/20200806024635/https://www.kdrv.com/content/news/police-klamath-falls-man-shot-by-armed-citizen-after-firing-at-girlfriend-571994411.html</t>
  </si>
  <si>
    <t>https://www.deseret.com/utah/2020/8/15/21370086/police-gunman-shot-killed-employee-echo-nightclub-salt-lake/</t>
  </si>
  <si>
    <t>https://www.wcnc.com/article/news/crime/one-shot-dead-another-injured-at-hickory-event-center/275-0a0459c8-208b-4a23-b88c-9c1837e73152</t>
  </si>
  <si>
    <t>https://www.wdsu.com/article/jefferson-parish-officials-will-provide-update-on-gun-range-shooting-that-killed-3-in-metairie/35585943</t>
  </si>
  <si>
    <t>https://www.nytimes.com/2021/02/22/us/new-orleans-shooting-joshua-williams.html</t>
  </si>
  <si>
    <t>https://www.fox10phoenix.com/news/man-arrested-in-road-rage-shooting-near-loop-101-and-hayden</t>
  </si>
  <si>
    <t>https://www.12news.com/article/news/crime/road-rage-shooting-on-the-loop-101-lands-valley-man-in-jail-court-docs-say/75-90dd7463-606c-4620-832a-3e8a6a99a267</t>
  </si>
  <si>
    <t>https://www.wpxi.com/news/top-stories/teen-wounded-jeannette-shootout-charged-with-attempted-homicide/MDS2HKVF5RAATEUOPJZ5HDZK4Y/</t>
  </si>
  <si>
    <t>https://www.gunviolencearchive.org/sites/default/files/source-screenshots/oh_seye.png</t>
  </si>
  <si>
    <t>https://www.progress-index.com/story/news/2021/05/05/virginia-state-police-say-car-shot-95-chesterfield-driver-shot-back/4962966001/</t>
  </si>
  <si>
    <t>https://www.swtimes.com/story/news/2021/07/28/sebastian-county-fort-smith-shooting-prosecution/5403205001/</t>
  </si>
  <si>
    <t>https://weartv.com/news/local/1-killed-1-hospitalized-in-shooting-outside-coyote-ugly-in-destin</t>
  </si>
  <si>
    <t>https://www.katc.com/news/acadia-parish/update-eunice-man-arrested-in-city-bar-shooting</t>
  </si>
  <si>
    <t>https://apnews.com/article/oh-state-wire-ohio-shootings-9024dab143dac985899c5913d16483a7</t>
  </si>
  <si>
    <t>https://www.southtucsonaz.gov/media/4801</t>
  </si>
  <si>
    <t>https://www.cpr.org/2023/09/28/arvada-police-good-samaritan-shooter-settlement/</t>
  </si>
  <si>
    <t>https://www.denver7.com/news/local-news/mother-of-good-samaritan-john-hurley-city-of-arvada-reach-settlement-in-lawsuit-after-2021-olde-town-shooting</t>
  </si>
  <si>
    <t>https://www.wsbtv.com/news/local/dekalb-county/2-men-dead-2-wounded-quadruple-shooting-dekalb-county-gas-station/PNKW3NVPEBHHRHYWJHNCYQPMRI/</t>
  </si>
  <si>
    <t>https://www.fox4news.com/news/fort-worth-pd-motorcyclist-in-road-rage-shooting-killed-in-self-defense</t>
  </si>
  <si>
    <t>https://www.ksat.com/news/local/2021/08/14/authorities-id-woman-man-shot-and-killed-in-west-side-neighborhood/</t>
  </si>
  <si>
    <t>https://www.expressnews.com/news/article/Medical-examiner-IDs-two-killed-in-unprovoked-16392609.php</t>
  </si>
  <si>
    <t>https://lasvegassun.com/news/2021/oct/27/trio-charged-in-las-vegas-retaliation-slaying-poli/</t>
  </si>
  <si>
    <t>https://web.archive.org/web/20211105093356/https://www.reviewjournal.com/crime/homicides/3-arrested-in-retaliatory-murder-las-vegas-police-say-2466871/</t>
  </si>
  <si>
    <t>https://www.ksdk.com/article/news/crime/south-st-louis-deadly-shooting/63-6afd11a3-2343-4ad0-87d7-1cf67f873552</t>
  </si>
  <si>
    <t>https://dailyinterlake.com/news/2021/sep/28/transient-man-charged-murder-gym-shooting/?=/&amp;subcategory=17%7CNightlife</t>
  </si>
  <si>
    <t>https://www.ksla.com/2021/09/21/2-hurt-liquor-store-shooting/</t>
  </si>
  <si>
    <t>https://www.fox23.com/trending_archives/chicago-man-fatally-shot-after-spitting-during-card-game-at-hookah-lounge/article_8eb5570f-13ae-5642-8f1d-c646622f632c.html</t>
  </si>
  <si>
    <t>https://lancaster.crimewatchpa.com/da/11617/post/park-city-mall-shooter-sentenced-32-years-prison</t>
  </si>
  <si>
    <t>https://www.wowt.com/2021/11/10/superior-shooting-update-grain-elevator-coworkers-didnt-realize-gunman-had-been-fired/</t>
  </si>
  <si>
    <t>https://www.arkansasonline.com/news/2021/nov/18/man-shot-after-allegedly-assaulting-bystanders/</t>
  </si>
  <si>
    <t>Note (i.e. The civilian who stopped the attack 1-accidentally shot a bystander; 2-got in the way of police; 3-had the gun taken away from them; 4-Are themselves injured (shot and wounded or hurt in some other way); 5-is themselves shot and killed; etc.)</t>
  </si>
  <si>
    <t>Total Killed</t>
  </si>
  <si>
    <t>Total Wounded</t>
  </si>
  <si>
    <t>Category</t>
  </si>
  <si>
    <t>On January 14, 2014, at 7:30 a.m., Mason Andrew Campbell, 12, armed with a shotgun, began shooting in Berrendo Middle School in Roswell, New Mexico. A teacher at the school confronted and ordered him to place his gun on the ground. The shooter complied. No one was killed; 3 were wounded: 2 students and an unarmed security guard. The shooter was taken into custody.</t>
  </si>
  <si>
    <t>Education</t>
  </si>
  <si>
    <t xml:space="preserve">On January 15, 2014, at 10:09 p.m., Shawn Walter Bair, 22, armed with a handgun, began shooting in Martin’s Supermarket in Elkhart, Indiana. Two were killed, including 1 employee; no one was wounded. Law enforcement killed the shooter without an exchange of gunfire. </t>
  </si>
  <si>
    <t>Commerce</t>
  </si>
  <si>
    <t xml:space="preserve">On January 25, 2014, at 11:15 a.m., Darion Marcus Aguilar, 19, armed with a shotgun and explosive devices, began shooting in The Mall in Columbia in Columbia, Maryland, frst in a retail store, then in the open mall. Two store employees were killed; 5 mall patrons were wounded. One person was shot in the ankle and 4 others suffered other medical emergencies. The shooter committed suicide before law enforcement arrived. </t>
  </si>
  <si>
    <t>On February 20, 2014, at 3:30 p.m., Cherie Louise Rhoades (female), 44, armed with a handgun, allegedly began shooting at an eviction hearing at the Cedarville Rancheria Tribal Offce in Alturas, California. Four people were killed, including 3 of the shooter’s relatives; 2 were wounded. After the shooter expended all of her ammunition, a citizen was able to restrain her until law enforcement arrived.</t>
  </si>
  <si>
    <t>Government</t>
  </si>
  <si>
    <t>On April 2, 2014, at 4:00 p.m., Ivan Antonio Lopez-Lopez, 34, armed with a handgun, began shooting inside an administrative offce on the Fort Hood Army Base in Texas. The active-duty soldier then moved (sometimes on foot, other times in a vehicle) from one location to another, fring inside and outside buildings. Three soldiers were killed; 12 were wounded. The shooter committed suicide after being confronted by a military law enforcement offcer.</t>
  </si>
  <si>
    <t>On April 13, 2014, at 1:00 p.m., Frazier Glenn Miller, Jr., 73, armed with two handguns and a shotgun, began shooting in the parking lot of the Jewish Community Center of Greater Kansas City in Overland Park, Kansas, killing 2, and then drove to a nearby parking lot of the Village Shalom retirement community, killing 1. A total of 3 people were killed; no one else was wounded. The shooter was apprehended by law enforcement at a nearby elementary school.</t>
  </si>
  <si>
    <t>House of Worship</t>
  </si>
  <si>
    <t xml:space="preserve">On April 29, 2014, at 5:50 a.m., Geddy Lee Kramer, 19, armed with a shotgun and explosive devices began shooting coworkers in a Federal Express sorting facility in Kennesaw, Georgia. He shot an unarmed security guard at the entrance control point and made his way into the facility where he shot 5 more. No one was killed; 6 were wounded. The shooter committed suicide before law enforcement arrived. </t>
  </si>
  <si>
    <t xml:space="preserve">On May 3, 2014, at 1:00 p.m., Porfrio Sayago-Hernandez, 40, armed with a handgun, began shooting at a friend’s home in Jonesboro, Arkansas, where 2 people were killed and 4 were wounded. The shooter then drove to a nearby construction site and killed 1. A total of 3 people were killed; 4 were wounded. The shooter fled the scene and committed suicide at another location. </t>
  </si>
  <si>
    <t>Residence</t>
  </si>
  <si>
    <t>On May 23, 2014, at 9:27 p.m., Elliot Rodger, 22, armed with a handgun and several knives, began shooting in the frst of 17 locations in Isla Vista, California. After stabbing 3 inside his apartment earlier that day, the shooter began driving through town, shooting from his car. He killed 3 and wounded 7 and struck and wounded another 7 with his vehicle. A total of 6 people were killed; 14 were wounded. The shooter committed suicide after being wounded during an exchange of gunfre with law enforcement.</t>
  </si>
  <si>
    <t>Open Space</t>
  </si>
  <si>
    <t>On June 5, 2014, at 3:25 p.m., Aaron Rey Ybarra, 26, armed with a shotgun, allegedly began shooting in Otto Miller Hall at Seattle Pacifc University in Seattle, Washington. He was confronted and pepper sprayed by a student as he was reloading. One person was killed; 3 were wounded. Students restrained the shooter until law enforcement arrived.</t>
  </si>
  <si>
    <t>On June 6, 2014, at 10:00 a.m., Dennis Ronald Marx, 48, armed with three handguns, a rife, and chemical grenades, began shooting from his vehicle outside the Forsyth County Courthouse in Cumming, Georgia. No one was killed; 1 law enforcement offcer was wounded. The shooter was killed during an exchange of gunfre with law enforcement.</t>
  </si>
  <si>
    <t>On June 8, 2014, at 11:20 a.m., husband and wife, Jerad Dwain Miller, 31 and Amanda Renee Miller (female), 22, each armed with a handgun, one with a shotgun, began shooting at Cici’s Pizza in Las Vegas, Nevada, killing 2 law enforcement officers who were having lunch. The shooters took the officers’ weapons and ammunition and fled to a nearby Walmart, where they killed an armed citizen who tried to intervene. Three people were killed; no one was wounded. The male shooter was killed in an exchange of gunfire with law enforcement; the female shooter committed suicide during an exchange of gunfire with law enforcement.</t>
  </si>
  <si>
    <t xml:space="preserve">On June 10, 2014, at 8:05 a.m., Jared Michael Padgett, 15, armed with a handgun and a rife, began shooting inside the boy’s locker room at Reynolds High School in Portland, Oregon. One student was killed; 1 teacher was wounded. The shooter committed suicide in a bathroom stall after law enforcement arrived. </t>
  </si>
  <si>
    <t>Health Care</t>
  </si>
  <si>
    <t>On August 2, 2014, at 6:38 p.m., Justin Joe Armstrong, 28, armed with a rife, began shooting in the parking lot of the Hon-Dah Resort Casino and Conference Center in Pinetop, Arizona. After wounding 2, the shooter moved to the middle of the nearby highway and began shooting at passing cars. No one was killed; 2 people were wounded, including the wounding of an unarmed security guard. The shooter was killed during an exchange of gunfre with law enforcement.</t>
  </si>
  <si>
    <t>On September 23, 2014, at 9:20 a.m., Kerry Joe Tesney, 45, armed with a handgun, began shooting in a UPS shipping facility in Birmingham, Alabama, from where he had recently been fred. Two supervisors were killed; no one was wounded. The shooter committed suicide before law enforcement arrived.</t>
  </si>
  <si>
    <t>On October 24, 2014, at 10:39 a.m., Jaylen Ray Fryberg, 15, armed with a handgun, began shooting in the cafeteria of Marysville-Pilchuck High School in Marysville, Washington. Four students were killed, including the shooter’s cousin; 3 students were wounded, including one who injured himself while feeing the scene. The shooter, when confronted by a teacher, committed suicide before law enforcement arrived.</t>
  </si>
  <si>
    <t>On November 20, 2014, at 12:00 a.m., Myron May, 31, armed with a handgun, began shooting in Strozier Library at Florida State University in Tallahassee, Florida. He was an alumnus of the university. No one was killed; 3 were wounded. The shooter was killed during an exchange of gunfre with campus law enforcement.</t>
  </si>
  <si>
    <t>On November 22, 2014, at 10:15 a.m., Curtis Wade Holley, 53, armed with a handgun, began shooting at offcers responding to a 911 call at his residence in Tallahassee, Florida. The shooter appeared to have purposely set his house on fre so he could ambush frst responders. One law enforcement offcer was killed; 1 law enforcement offcer was wounded. The shooter was killed by an off-duty law enforcement offcer during an exchange of gunfire.</t>
  </si>
  <si>
    <t>On November 28, 2014, at 2:21 a.m., Larry Steven McQuilliams, 49, armed with a handgun, a rife, and explosive devices, began shooting at a federal courthouse building in Downtown Austin, Texas. He continued shooting at the Mexican Consulate, where he also ignited a fire, then headed to the Austin law enforcement headquarters. No one was killed or wounded. The shooter was killed during an exchange of gunfre with law enforcement.</t>
  </si>
  <si>
    <t xml:space="preserve">On January 10, 2015, at 2:31 p.m., John Lee, aka Kane Grzebielski, 29, began shooting in the first of three locations in Moscow, Idaho. After killing his landlord and wounding another at Northwestern Mutual Insurance, the shooter then drove to a nearby Arby’s restaurant and killed another. The shooter then drove to his mother’s home and killed her. Three were killed; 1 was wounded. Law enforcement later apprehended the shooter after a car chase. </t>
  </si>
  <si>
    <t>On January 17, 2015, at 9:31 a.m., Jose Garcia-Rodriguez, 57, armed with three handguns, began shooting at his wife’s workplace, Scotto Pizza in Melbourne Square Mall in Melbourne, Florida. One person was killed; the shooter’s wife was wounded. The shooter committed suicide before law enforcement arrived.</t>
  </si>
  <si>
    <t>On January 26, 2015, at 7:15 p.m., Raymond Kenneth Kmetz, 68, armed with a shotgun, began shooting as a city council meeting was ending at New Hope City Hall in New Hope, Minnesota. No one was killed; 4 were wounded: 2 law enforcement offcers were shot, and 2 civilians sustained minor injuries. The shooter was killed during an exchange of gunfre with law enforcement.</t>
  </si>
  <si>
    <t>On February 7, 2015, at 7:33 p.m., Tarod Tyrell Thornhill, 17, armed with a handgun, allegedly began shooting in Macy’s department store in Monroeville Mall in Monroeville, Pennsylvania. No one was killed; 3 were wounded. The shooter fled the scene and was apprehended by law enforcement several hours later.</t>
  </si>
  <si>
    <t>On February 12, 2015, at 2:00 p.m., Jeffrey Scott DeZeeuw, 51, armed with a handgun, began shooting coworkers at a steel mill in Lennox, South Dakota. One coworker was killed; 2 were wounded, including 1 who tried to intervene. The shooter fled the scene and committed suicide at another location.</t>
  </si>
  <si>
    <t>On March 14, 2015, at 2:00 a.m., Richard Castilleja, 29, armed with a handgun, began shooting in the parking lot of Dad’s Sing Along Club in San Antonio, Texas. After being ejected from the club earlier in the evening, the shooter returned and shot at bar patrons as they left the club. No one was killed; 2 were wounded. Law enforcement killed the shooter without an exchange of gunfre.</t>
  </si>
  <si>
    <t>On March 18, 2015, 8:39 a.m., Ryan Elliot Giroux, 41, armed with a handgun, allegedly began shooting at the Tri-City Inn motel in Mesa, Arizona, killing 1 and wounding 2. The shooter fed to Bistro 13, a restaurant at the East Valley Institute of Technology, where he wounded a student and carjacked an instructor. He then wounded 2 at separate residential buildings. One person was killed; 5 were wounded. The shooter was apprehended by law enforcement several hours later.</t>
  </si>
  <si>
    <t>On March 28, 2015, at 12:53 a.m., David Jamichael Daniels, 21, armed with a handgun, began shooting at a spring break party at a residence in Panama City Beach, Florida. No one was killed; 7 were wounded. The suspect fled the scene and was apprehended by law enforcement several hours later.</t>
  </si>
  <si>
    <t xml:space="preserve">On May 3, 2015, at 7:30 p.m., Sergio Daniel Valencia Del Toro, 27, armed with two handguns, began shooting into a crowd of people on the Trestle Trail Bridge in Menasha, Wisconsin. Three people were killed; 1 was wounded. The shooter shot himself before law enforcement arrived at the scene and died a few hours later. </t>
  </si>
  <si>
    <t xml:space="preserve">On May 26, 2015, at 1:00 a.m., Marcell Travon Willis, 21, an active-duty U.S. airman, armed with a handgun, began shooting at a Walmart Supercenter in Grand Forks, North Dakota. One store employee was killed; 1 store employee was wounded. The shooter committed suicide before law enforcement arrived. </t>
  </si>
  <si>
    <t xml:space="preserve">On June 17, 2015, at 9:00 p.m., Dylann Storm Roof, 21, armed with a rife, allegedly began shooting at prayer service at the Emanuel African Methodist Episcopal Church in Charleston, South Carolina. Nine people were killed; no one was wounded. The shooter fled the scene and was apprehended by law enforcement the next day. </t>
  </si>
  <si>
    <t>On July 5, 2015, at 4:48 a.m., Michael Holt, 35, armed with a rife, began shooting at Omni Austin Hotel Downtown in Austin, Texas. One person was killed; no one was wounded. The shooter was killed during an exchange of gunfre with law enforcement.</t>
  </si>
  <si>
    <t>On July 16, 2015, 10:51 a.m., Mohammad Youssuf Abdulazeez, 24, armed with a rife, began shooting at the Armed Forces Career Center in Chattanooga, Tennessee, wounding a U.S. Marine. The shooter then drove to the Navy and Marine Reserve Center, where he killed 4 U.S. Marines and wounded a law enforcement offcer and a U.S. navy sailor who died a few days later. A total of five were killed; 2 were wounded, including one law enforcement offcer. The shooter was killed during an exchange of gunfre with law enforcement.</t>
  </si>
  <si>
    <t xml:space="preserve">On July 23, 2015, at 7:15 p.m., John Russell Houser, 59, armed with a handgun, began shooting moviegoers in the Grand 16 Theatre in Lafayette, Louisiana. Two people were killed; 9 were wounded. The shooter committed suicide after law enforcement arrived. </t>
  </si>
  <si>
    <t xml:space="preserve">On October 1, 2015, at 10:38 a.m., Christopher Sean Harper-Mercer, 26, armed with several handguns and a rife, began shooting classmates in a classroom on the campus of Umpqua Community College in Roseburg, Oregon. Nine people were killed; 7 were wounded. The shooter committed suicide after being wounded during an exchange of gunfre with law enforcement. </t>
  </si>
  <si>
    <t xml:space="preserve">On October 26, 2015, at 1:56 p.m., Robert Lee Mayes, Jr., 40, armed with a handgun, began shooting at his estranged wife’s workplace, Syverud Law Offce in Davenport, Iowa. The shooter then drove to Miller-Meier Limb and Brace, Inc in nearby Bettendorf, where his estranged wife’s father and an acquaintance were employed, and continued shooting. No one was killed; 2 were wounded. The shooter committed suicide after law enforcement arrived. </t>
  </si>
  <si>
    <t xml:space="preserve">On October 31, 2015, at 8:55 a.m., Noah Jacob Harpham, 33, armed with two handguns and a rife, began shooting people as he walked down the street in a Colorado Springs, Colorado, neighborhood. Three people were killed; no one was wounded. The shooter was killed during an exchange of gunfre with law enforcement. </t>
  </si>
  <si>
    <t xml:space="preserve">On November 27, 2015, at 11:38 a.m., Robert Lewis Dear, Jr., 57, armed with a rife, allegedly began shooting at a Planned Parenthood - Colorado Springs Westside Health Center in Colorado Springs, Colorado. Three people were killed, including a law enforcement offcer; 9 were wounded, including 5 law enforcement offcers. The shooter eventually surrendered to law enforcement after the exchange of gunfre. </t>
  </si>
  <si>
    <t>On December 2, 2015, at 11:30 a.m., husband and wife, Syed Rizwan Farook, 28, and Tashfeen Malik (female), 29, armed with two rifes, two handguns, and an explosive device, began shooting in the parking lot of the Inland Regional Center in San Bernardino, California. They moved inside the building, shooting at coworkers of one of the shooters. Fourteen people were killed; 22 were wounded. The shooters fled the scene; they were killed a few hours later during an exchange of gunfre with law enforcement.</t>
  </si>
  <si>
    <t xml:space="preserve">On February 20, 2016, at 5:40 p.m., Jason Brian Dalton, 45, wearing body armor and armed with a handgun, allegedly began shooting at the frst of eight people in three different areas of Kalamazoo, Michigan. For nearly seven hours, the shooter drove to multiple locations, shooting at individuals outside an apartment complex, car dealership, and restaurant parking lot. In between the shootings, the shooter, who was moonlighting as a driver for a ride sharing company, continued to pick up fares. Six people were killed; two were wounded. Law enforcement offcers apprehended the shooter in downtown Kalamazoo about two hours after the final  shooting. </t>
  </si>
  <si>
    <t>On February 25, 2016, at 4:57 p.m., Cedric Larry Ford, 38, armed with a handgun and a rife, began shooting from his vehicle in Newton, Kansas. He shot and wounded one person, then traveled about two miles north to Hesston and shot and wounded another person. He then traveled to his place of employment, Excel Industries, where he killed three people and wounded 12. Three people were killed; 14 were wounded. The shooter was killed in an exchange of gunfre with law enforcement offcers.</t>
  </si>
  <si>
    <t>On February 29, 2016, at 11:30 a.m., James Austin Hancock, 14, armed with a handgun, allegedly began shooting in the cafeteria of Madison Junior/Senior High School in Middletown, Ohio. He shot two students before feeing the building. No one was killed; four students were wounded (two from shrapnel). The shooter was apprehended near the school by law enforcement offcers.</t>
  </si>
  <si>
    <t>On March 13, 2016, at 4:30 p.m., Michael Ford, 22, armed with a handgun, allegedly began shooting at the Prince George’s County Police Department District 3 station in Landover, Maryland. One plainclothes law enforcement officer was killed by friendly fire; no one was wounded. The shooter was wounded in an exchange of gunfre with law enforcement offcers before being apprehended.</t>
  </si>
  <si>
    <t>On April 23, 2016, at 11:02 p.m., Jakob Edward Wagner, 18, armed with a rife, began shooting outside a prom being held at his former school, Antigo High School in Antigo, Wisconsin. Two law enforcement offcers, who were on the premises, heard the shots and responded immediately. No one was killed; two students were wounded. The shooter was wounded in an exchange of gunfre with law enforcement offcers and later died at the hospital.</t>
  </si>
  <si>
    <t>On May 4, 2016, at 8:45 a.m., Marion Guy Williams, 65, armed with a shotgun and a handgun, began shooting as he entered the Knight Transportation building in Katy, Texas. The shooter had been fred from the company two weeks prior. One person was killed; two were wounded. The shooter committed suicide after law enforcement offcers arrived.</t>
  </si>
  <si>
    <t xml:space="preserve">On May 24, 2016, at 8:30 p.m., James David Walker, 36, armed with a rife, allegedly began shooting at motorists along a 13-mile stretch of Beeline Highway (Arizona State Route 87) near Phoenix, Arizona. Over the next few hours, the shooter shot at motorists, stole a woman’s cell phone at gunpoint, and stole a man’s vehicle at gunpoint. The stolen vehicle was found abandoned in a ditch a short time later. With the help of a police canine, the shooter was found hiding in the desert not far from the stolen vehicle. No one was killed; two were wounded. The shooter was apprehended by law enforcement offcers. </t>
  </si>
  <si>
    <t>On May 29, 2016, at 10:15 a.m., Dionisio Agustine Garza III, 25, armed with a rifle and a handgun, began shooting at Memorial Tire and Auto in Houston, Texas. One person was killed; six were wounded, including two law enforcement officers and an armed civilian who was wounded while attempting to stop the shooter. The shooter was killed in an exchange of gunfire with law enforcement officers.</t>
  </si>
  <si>
    <t xml:space="preserve">On June 12, 2016, at 2:02 a.m., Omar Mir Seddique Mateen, 29, armed with a rife and a handgun, began shooting patrons inside Pulse nightclub in Orlando, Florida. Law enforcement offcers entered the nightclub and engaged the shooter. The shooter then barricaded himself inside a bathroom with hostages for approximately three hours. Forty-nine people were killed; 53 were wounded. The shooter was killed in an exchange of gunfre with law enforcement offcers after they breached the building. </t>
  </si>
  <si>
    <t xml:space="preserve">On July 7, 2016, at 2:18 a.m., Lakeem Keon Scott, 37, armed with an assault rife and handgun, allegedly began shooting while on foot, at a Days Inn in Bristol, Tennessee, and at motorists along Volunteer Parkway. One person was killed; three were wounded, including one law enforcement offcer. The shooter was wounded during an exchange of gunfre with law enforcement offcers before being apprehended. </t>
  </si>
  <si>
    <t xml:space="preserve">On July 7, 2016, at 9:00 p.m., Micah Xavier Johnson, 25, armed with two rifes and a handgun, began shooting at the end of a protest in Dallas, Texas. Five law enforcement offcers were killed; 11 were wounded, including nine law enforcement offcers. The shooter was killed by a bomb-carrying robot. </t>
  </si>
  <si>
    <t>On July 17, 2016, at 8:40 a.m., Gavin Eugene Long, 29, wearing a mask and body armor and armed with two rifes and a handgun, began shooting at law enforcement offcers who were responding to reports of a man carrying a weapon in the vicinity of the Hammond Aire Plaza Shopping Center on Airline Highway in Baton Rouge, Louisiana. Offcers responding to calls of shots fred and offcers down were also shot. Three law enforcement offcers were killed; three law enforcement offcers were wounded. The shooter was killed in an exchange of gunfre with law enforcement offcers.</t>
  </si>
  <si>
    <t>On July 30, 2016, at 12:07 a.m., Allen Christopher Ivanov, 19, armed with a rife, allegedly began shooting at people attending a house party in Mukilteo, Washington. Three people were killed, including the shooter’s ex-girlfriend; one was wounded. The shooter was apprehended by law enforcement offcers a few hours later near Chehalis, Washington.</t>
  </si>
  <si>
    <t xml:space="preserve">On August 13, 2016, at 5:08 a.m., Tom Stanley Mourning II, 26, armed with a rife and a handgun, allegedly began shooting from his moving vehicle at motorists in separate vehicles in Joplin, Missouri, while being pursued by law enforcement offcers. No one was killed; five people were wounded. The shooter was apprehended by law enforcement offcers. </t>
  </si>
  <si>
    <t xml:space="preserve">On September 16, 2016, at 11:15 p.m., Nicholas N. Glenn, 25, armed with a handgun, began shooting at a law enforcement offcer in her marked patrol car in Philadelphia, Pennsylvania. The shooter continued to fire his weapon as he fed the scene, shooting two people standing in a bar doorway and shooting a passenger in a parked car. One person was killed; five were wounded, including two law enforcement offcers. The shooter was killed during an exchange of gunfre with law enforcement offcers. </t>
  </si>
  <si>
    <t xml:space="preserve">On September 23, 2016, at 6:52 p.m., Arcan Cetin, 20, armed with a rife, allegedly began shooting inside the Macy’s department store in Cascade Mall in Burlington, Washington. After fring multiple rounds, the shooter left the rife on a countertop and walked out of the mall. Five people were killed; no one was wounded. The shooter was apprehended by law enforcement offcers the next day in a nearby city and committed suicide in prison several months later while awaiting trial. </t>
  </si>
  <si>
    <t xml:space="preserve">On September 26, 2016, at 6:30 a.m., Nathan Desai, 46, armed with a handgun, began shooting at morning commuters on Law Street in Houston, Texas. No one was killed; nine people were wounded. The shooter was killed during an exchange of gunfre with law enforcement offcers. </t>
  </si>
  <si>
    <t>On October 25, 2016, at 6:00 a.m., Getachew Tereda Fekede, 53, armed with a handgun, began shooting inside his former place of employment, FreightCar America, in Roanoke, Virginia. One person was killed; three were wounded. The shooter committed suicide before law enforcement offcers arrived.</t>
  </si>
  <si>
    <t>On November 28, 2016, at 3:15 a.m., Raul Lopez Saenz, 25, armed with a handgun, allegedly began shooting into the break room window of the H-E-B grocery store where he worked in Palmview, Texas. One person was killed; three were wounded. The shooter fled the scene and surrendered to law enforcement offcers about an hour later.</t>
  </si>
  <si>
    <t>On January 6, 2017, at 1:15 p.m., Esteban Santiago-Ruiz, 26, armed with a handgun, allegedly began shooting in the Terminal 2 baggage claim area of the Fort Lauderdale-Hollywood International Airport in Fort Lauderdale, Florida. The shooter, who had loaded his weapon in a men’s restroom, began shooting people upon leaving the restroom. When he ran out of ammunition, he dropped to the foor. Five people were killed; eight were wounded. The shooter surrendered to law enforcement.</t>
  </si>
  <si>
    <t>On January 20, 2017, at 7:36 a.m., Ely Ray Serna, 17, armed with a shotgun, allegedly began shooting inside West Liberty-Salem High School, in West Liberty, Ohio, where he was a student. After assembling the weapon in a bathroom, the shooter shot a student who entered, then shot at a teacher who heard the commotion. The shooter shot classroom door windows before returning to the bathroom and surrendering to school administrators. No one was killed; two students were wounded. School staff members subdued the shooter until law enforcement arrived and took the shooter into custody.</t>
  </si>
  <si>
    <t>On March 22, 2017, at 12:27 p.m., Nengmy Vang, 45, armed with a rife and a handgun, began shooting inside the Marathon Savings Bank in Rothschild, Wisconsin, where his estranged wife was employed. Two bank employees were killed. The shooter then went to the law frm Tlusty, Kennedy &amp; Dirks, S.C. in Schofeld where he shot and killed his estranged wife’s lawyer. The suspect fed to his apartment complex and barricaded himself in the building for several hours before law enforcement offcers engaged him in a shootout. Four people were killed (including one law enforcement offcer); no one was wounded. The shooter was wounded by law enforcement during an exchange of gunfre and died a few days later.</t>
  </si>
  <si>
    <t xml:space="preserve">On March 25, 2017, at 10:45 a.m., Rolando Bueno Cardenas, 55, armed with a handgun, allegedly began shooting inside a public double-decker bus on the Las Vegas Strip during a scheduled stop in Las Vegas, Nevada. One person was killed; one was wounded. The shooter surrendered to law enforcement after a four-hour standoff and was taken into custody. </t>
  </si>
  <si>
    <t>Other</t>
  </si>
  <si>
    <t>On March 27, 2017, at 6:20 a.m., Allen Dion Cashe, 31, armed with a rife, allegedly began fring inside a residence in Sanford, Florida. Law enforcement had responded to two separate domestic dispute calls between the shooter and the woman he was dating prior to the shooting. The shooter returned to the woman’s house and shot her, her two sons, and her father. The shooter then fed the scene and shot two other unrelated people standing near or at a bus stop from his vehicle on a nearby road. Two people were killed; four were wounded. The shooter fled the second scene and was apprehended by law enforcement at a nearby apartment building.</t>
  </si>
  <si>
    <t xml:space="preserve">On April 15, 2017, at 9:30 p.m., Seth Thomas Wallace, 32, armed with a handgun, allegedly began shooting inside The Cooler, a bar in Rock Falls, Illinois. The shooter had previously lived in the area and was familiar with the establishment since it was owned by an extended family member. No one was killed; four were wounded. The shooter fled to his home in South Carolina where he surrendered to law enforcement three days later. </t>
  </si>
  <si>
    <t>On April 18, 2017, at 10:45 a.m., Kori Ali Muhammad, 39, armed with a handgun, allegedly began shooting indiscriminately at pedestrians and vehicles while walking along the streets of Fresno, California. The shooter was wanted in connection to a shooting a few days prior. Three people were killed; no one was wounded. The shooter was apprehended by law enforcement.</t>
  </si>
  <si>
    <t>On April 30, 2017, at 3:50 p.m., Joshua James Ray Gueary, 25, armed with a handgun, began shooting inside a group home for adults with special needs in Topeka, Kansas. Three people were killed (including the shooter’s brother who worked at the residence); one person was wounded. The shooter committed suicide at the scene before law enforcement arrived.</t>
  </si>
  <si>
    <t>On April 30, 2017, at 6:00 p.m., Peter Raymond Selis, 49, armed with a handgun, began shooting during an outdoor party at the La Jolla Crossroads apartment complex in San Diego, California. One person was killed; seven were wounded. The shooter was killed during an exchange of gunfre with law enforcement.</t>
  </si>
  <si>
    <t>On May 12, 2017, at 7:30 a.m., Thomas Harry Hartless, 43, armed with a shotgun and a handgun, began shooting inside the Pink Kirk Care Center in Kirkersville, Ohio. Two employees were killed, including the shooter’s ex-girlfriend. Prior to the incident, the shooter had taken two people hostage behind the building to prevent them from revealing his presence. One of the hostages secretly dialed 911 and left the line open. A law enforcement offcer responded to the open-line call and was ambushed after getting out of his vehicle. The two hostages escaped. In total, three people were killed (including one law enforcement offcer); no one was wounded. The shooter committed suicide at the scene before additional law enforcement arrived.</t>
  </si>
  <si>
    <t xml:space="preserve">On June 5, 2017, at 8:00 a.m., John Robert Neumann Jr., 45, armed with a handgun and a knife, began shooting inside Fiamma Inc. in Orlando, Florida. The shooter had been fred from the company two months prior to the shooting. Five employees were killed; no one was wounded. The shooter committed suicide at the scene before law enforcement arrived. </t>
  </si>
  <si>
    <t>On June 8, 2017, at 1:00 a.m., Randy Robert Stair, 24, armed with two shotguns, began shooting inside the Weis Supermarket in Tunkhannock, Pennsylvania, where he was employed. During his shift, the shooter blocked exit doors of the building with his car in an attempt to stop other employees from escaping. Three employees were killed; no one was wounded. The shooter committed suicide at the scene before law enforcement arrived.</t>
  </si>
  <si>
    <t xml:space="preserve">On June 14, 2017, at 7:15 a.m., James Thomas Hodgkinson, 66, armed with a rife and a handgun, began shooting during a congressional baseball practice at Eugene Simpson Stadium Park in Alexandria, Virginia. No one was killed; four people were wounded (including one congressman who was shot and one law enforcement offcer who sustained a shrapnel wound). The shooter was shot by on-scene and responding law enforcement offcers during an exchange of gunfre and later died at a nearby hospital. </t>
  </si>
  <si>
    <t>On June 14, 2017, at 8:55 a.m., Jimmy Chanh Lam, 38, armed with two handguns, began shooting inside a UPS San Francisco Customer Center in San Francisco, California, where he was employed. Three people were killed; five were wounded (two were shot and three sustained injuries incidental to the event). The shooter committed suicide at the scene when confronted by law enforcement.</t>
  </si>
  <si>
    <t>On June 15, 2017, at 3:30 p.m., an identified male (Damian Herrera), 21, armed with a handgun, began a five-hour killing spree at multiple locations in La Madera, Tres Piedras, and Abiquiu, New Mexico. The shooter killed three family members in La Madera. In Tres Piedras, the shooter killed one person and stole his vehicle. The shooter then went to Bode’s General Store in Abiquiu, where he shot and killed one person. Five people were killed; no one was wounded. After a pursuit, the shooter crashed the vehicle and was apprehended by law enforcement.</t>
  </si>
  <si>
    <t>On June 30, 2017, at 2:50 p.m., Dr. Henry Michael Bello, 45, armed with a rife, began shooting inside the Bronx-Lebanon Hospital Center in Bronx, New York. The shooter was a former employee who had resigned in 2015 in anticipation of being fired. One person was killed; six were wounded. The shooter committed suicide before law enforcement arrived.</t>
  </si>
  <si>
    <t xml:space="preserve">On July 30, 2017, at 4:15 p.m., Rick Whited, 54, armed with a handgun, allegedly began shooting from his truck at passing cars along Highway 141 in Gateway, Colorado. No one was killed; no one was wounded. The shooter exchanged gunfre with two Gateway Canyons General Store security offcers before fleeing the scene. The shooter was apprehended by law enforcement at another location. </t>
  </si>
  <si>
    <t xml:space="preserve">On August 28, 2017, at 4:15 p.m., Nathaniel Ray Jouett, 16, armed with a handgun, allegedly began shooting inside the Clovis-Carver Public Library in Clovis, New Mexico. Two employees were killed; four were wounded. The shooter surrendered to law enforcement. </t>
  </si>
  <si>
    <t xml:space="preserve">On September 13, 2017, at 10:00 a.m., Caleb Sharpe, 15, armed with a rife and a pistol, allegedly began shooting at Freeman High School in Rockford, Washington, where he was a student. One student was killed; three students were wounded. A school employee confronted the shooter, ordered him to the ground, and held him there until law enforcement arrived and took him into custody. </t>
  </si>
  <si>
    <t xml:space="preserve">On October 1, 2017, at 10:08 p.m., Stephen Craig Paddock, 64, armed with four rifes (and access to 23 additional weapons in his hotel room) began shooting into a crowd of people attending the Route 91 Harvest Festival in Las Vegas, Nevada, from the 32nd floor of an adjacent hotel. Fifty-eight people were killed (including two law enforcement officers who were attending the concert); 489 people were wounded (many more sustained injuries incidental to the event). The shooter committed suicide at the scene before law enforcement arrived. </t>
  </si>
  <si>
    <t>On October 18, 2017, at 8:58 a.m., Radee Labeeb Prince, 37, armed with a handgun, allegedly began shooting fellow employees at Advanced Granite Solutions in Edgewood, Maryland. After killing three people and wounding two, the shooter fed the scene and traveled 52 miles to the 28th Street Auto Sales and Service lot in Wilmington, Delaware, where he shot and wounded another person. A total of three people were killed; three were wounded. The shooter was apprehended by law enforcement later that night in Newark, Delaware.</t>
  </si>
  <si>
    <t>On November 1, 2017, at 6:10 p.m., Scott Allen Ostrem, 47, armed with a handgun, allegedly began shooting inside a Walmart in Thornton, Colorado. Three people were killed; no one was wounded. The shooter fled the scene and was apprehended by law enforcement at another location.</t>
  </si>
  <si>
    <t>On November 14, 2017, at 7:53 a.m., Kevin Janson Neal, 44, armed with a rifle and two handguns, began shooting at his neighbors, the first in a series of shootings occurring in Rancho Tehama Reserve, Tehama County, California. After killing three neighbors, he stole a car and began firing randomly at vehicles and pedestrians as he drove around the community. After deliberately bumping into another car, the shooter fired into the car and wounded the driver and three passengers. The shooter then drove into the gate of a nearby elementary school. He was prevented from entering the school due to a lockdown, so he fired at the windows and doors of the building, wounding five children. Upon fleeing the school, the shooter continued to shoot at people as he drove around Rancho Tehama Reserve. Law enforce-ment pursued the shooter; they rammed his vehicle, forced him off the road, and exchanged gunfire. The shooter’s wife’s body was later discovered at the shooter’s home; the shooter apparently had shot and killed her the previous day. In total, five people were killed; 14 were wounded, eight from gunshot injuries (including one student) and six from shrapnel injuries (including four students). The shooter committed suicide after being shot and wounded by law enforcement during the pursuit.</t>
  </si>
  <si>
    <t xml:space="preserve">On November 14, 2017, at 2:45 p.m., Travis Green, 29, wearing body armor and armed with two rifles, allegedly began shooting at the Union Road Dollar General store in Cheektowaga, New York. A citizen intentionally struck the shooter with his car, causing the shooter to drop his weapons and flee. He was tackled by a responding law enforcement officer who was at a nearby store. No gunfire was exchanged between the shooter and law enforcement. No one was killed; one person was wounded. The shooter was apprehended by law enforcement at the scene. </t>
  </si>
  <si>
    <t xml:space="preserve">On December 7, 2017, at approximately 8:00 a.m., William Edward Atchison, 21, armed with a handgun, began shooting inside Aztec High School in Aztec, New Mexico. The shooter was a former student. Two students were killed; no one was wounded. The shooter committed suicide at the scene, before police arrived. </t>
  </si>
  <si>
    <t xml:space="preserve">On December 15, 2017, at 2:55 p.m., Mausean Vittorio Quran Carter, 30, armed with a rifle and handgun, allegedly began shooting indiscriminately at pedestrians from his vehicle after fleeing from a traffic stop by a law enforcement officer in Baltimore, Maryland, in connection to a triple shooting the previous week. After a 30-minute pursuit, the shooter came to a stop. His girlfriend, who had been communicating with the shooter by phone during the chase, ran up to the car and pulled him out of his seat, bringing the chase to an end. No one was killed; three were wounded, including one law enforcement officer. The shooter was apprehended by law enforcement. </t>
  </si>
  <si>
    <t>On December 20, 2017, at 2:00 p.m., Isaiah Currie, 20, armed with two handguns, began shooting in the lobby of the psychiatric emergency services wing of the University of Cincinnati Medical Center in Cincinnati, Ohio. The shooter struggled with and shot an unarmed security guard and fred several shots at a responding off-duty law enforcement offcer working security nearby. No one was killed; one was wounded (an unarmed security guard). The shooter committed suicide at the scene as additional law enforcement arrived.</t>
  </si>
  <si>
    <t>On January 23, 2018, at 7:57 a.m., Gabriel Ross Parker, 15, armed with a handgun, began shooting classmates at Marshall County High School in Benton, Kentucky. Two students were killed; 21 students were wounded (seven from injuries incidental to the shooting). The shooter was apprehended by law enforcement at the scene.</t>
  </si>
  <si>
    <t>On February 14, 2018, at 2:30 p.m., Nikolas Jacob Cruz, 19, armed with a rifle, began shooting students and teachers at Marjory Stoneman Douglas High School in Parkland, Florida. Seventeen people (14 students, two coaches, and one teacher) were killed; 17 (16 students and one teacher) were wounded. The shooter, a former student who had been expelled from the school in 2017 for disciplinary reasons, fled the scene, blending in with students evacuating the building. He was apprehended approximately 75 minutes later by law enforcement at another location.</t>
  </si>
  <si>
    <t>On March 7, 2018, at 6:30 a.m., Walter Frank Thomas, 64, armed with a rifle, began shooting in the City Grill café in Hurtsboro, Alabama. Two people (including the owner) were killed; two were wounded. The shooter was apprehended by law enforcement at another location.</t>
  </si>
  <si>
    <t>On April 3, 2018, at 12:45 p.m., Nasim Najafi Aghdam (female), 39, armed with a handgun, began shooting outside the YouTube headquarters in San Bruno, California. No one was killed; four were wounded (one from injuries incidental to the shooting). The shooter committed suicide at the scene before law enforcement arrived.</t>
  </si>
  <si>
    <t>On April 22, 2018, at 3:30 a.m., Travis Jeffrey Reinking, 29, armed with a rifle, began shooting outside a Waffle House restaurant in Nashville, Tennessee. He fatally shot two people, then continued shooting inside the restaurant. When the shooter paused (presumably to reload or because the gun jammed), a citizen wrestled the gun away from him and tossed it over the counter. Four people (one employee and three customers) were killed; four were wounded (two from injuries incidental to the shooting). The shooter fled the scene. He was apprehended by law enforcement approximately 34 hours later at another location.</t>
  </si>
  <si>
    <t>On May 4, 2018, at 11:58 a.m., Rex Whitmire Harbour, 26, armed with a handgun, began shooting at moving vehicles from a concealed position along Highway 365 near Whitehall Road in Gainesville, Georgia. After hitting seven vehicles, the shooter returned to his vehicle, which was located nearby, and sped away. No one was killed; three were wounded (one from injuries incidental to the shooting). The shooter shot himself while being pursued by law enforcement; he died en route to the hospital.</t>
  </si>
  <si>
    <t>On May 11, 2018, at approximately 9:30 p.m., an identified male, 51, armed with a rifle and shotgun, began shooting in the North Side neighborhood of Evansville, Indiana. After the first round of gunfire subsided, a man went to check on his neighbors and was shot and killed by the gunman. The shooter opened fire on responding officers. One person was killed; no one was wounded. After a standoff, the shooter was killed by law enforcement at the location.</t>
  </si>
  <si>
    <t>On May 16, 2018, at 8:00 a.m., Matthew A. Milby Jr., 19, armed with a rifle, began shooting inside Dixon High School in Dixon, Illinois. The shooter, a former student, then exchanged gunfire with the school resource officer. No one was killed; no one was wounded. The school resource officer shot and wounded the shooter, then apprehended him.</t>
  </si>
  <si>
    <t>On May 18, 2018, at 7:30 a.m., Dimitrios Pagourtzis, 17, armed with a shotgun and handgun, began shooting classmates and teachers at Santa Fe High School in Santa Fe, Texas. The shooter also deployed improvised explosive devices and Molotov Cocktails; however, they failed to detonate or combust. The shooter shot and wounded a school resource officer as he was about to engage the shooter. Ten people (eight students and two substitute teachers) were killed; 12 (ten students, one substitute teacher, and one school resource officer) were wounded. The shooter was apprehended by law enforcement after surrendering at the scene.</t>
  </si>
  <si>
    <t>On May 25, 2018, at 9:06 a.m., a male student (unnamed by authorities due to age), 13, armed with two handguns and a knife, began shooting a classmate and teacher in Noblesville West Middle School in Noblesville, Indiana. A teacher wrestled the shooter to the ground. No one was killed; two (a student and the teacher who restrained the shooter) were wounded. The shooter was apprehended by law enforcement at the scene.</t>
  </si>
  <si>
    <t>On June 13, 2018, at 1:42 p.m., an unidentified person(s), (age[s] unknown), armed with a gun (type unknown), began shooting at moving vehicles alongside Highway 509 near the Seattle-Tacoma International Airport in Seattle, Washington. Four vehicles were struck. No one was killed; no one was wounded. The shooter(s) was at large as of March 1, 2019.</t>
  </si>
  <si>
    <t>On June 29, 2018, at 2:34 p.m., Jarrod Warren Ramos, 38, armed with a shotgun, began shooting in the Capital Gazette news offices in Annapolis, Maryland. Although the shooter had smoke grenades in his backpack, he did not deploy them. Five people were killed; two were wounded. The shooter was apprehended by law enforcement at the scene.</t>
  </si>
  <si>
    <t>On July 5, 2018, at approximately 12:30 a.m., an identified male, 21, armed with a handgun, opened fire outside of OMG Everything store on Atlantic Avenue in Virginia Beach, Virginia, wounding six people as they were walking in a crowd along the oceanfront. No one was killed; six were wounded. The gunman was later apprehended by law enforcement at another location.</t>
  </si>
  <si>
    <t>On August 14, 2018 at approximately 6:06 p.m., an identified male, 30, armed with a handgun, began shooting at a Walmart in Wyncote, Pennsylvania. The shooter stood in the checkout line with an acquaintance, grabbed her gun, walked toward the back of the line, and fired a single round at a person, wounding him. The shooter then ran through the front of the store and fired multiple rounds, wounding four additional people. No one was killed; five were wounded. The attacker and his acquaintance fled the scene in a vehicle and drove to Philadelphia, where they rear-ended an unoccupied police vehicle and fled on foot. Police initiated a foot pursuit, a violent encounter ensued, and the gunman was subsequently apprehended by law enforcement.</t>
  </si>
  <si>
    <t>On August 20, 2018, at 2:00 a.m., Kristine Peralez (female), 38, armed with a handgun, began shooting coworkers at the Ben E. Keith Gulf Coast food and beverage distributor in Missouri City, Texas. One person (the overnight manager) was killed; one was wounded. The shooter, who was off-duty at the time of the shooting, shot herself when confronted by law enforcement; she died a short time later at a nearby hospital.</t>
  </si>
  <si>
    <t>On August 26, 2018, at 1:34 p.m., David Bennett Katz, 24, armed with two handguns, began shooting inside the GLHF Game Bar in the Chicago Pizza and Sports Grill in Jacksonville, Florida, during a video game tournament. After losing a game earlier in the day, the shooter retrieved the guns from his car. He re-entered the game bar and began shooting. Two were killed; 11 were wounded (two from injuries incidental to the shooting). The shooter committed suicide at the scene before law enforcement arrived.</t>
  </si>
  <si>
    <t>On September 6, 2018, at 9:10 a.m., Omar Enrique Santa Perez, 29, armed with a handgun, began shooting inside the lobby of a high-rise office building containing the headquarters of the Fifth Third Bank in Cincinnati, Ohio. Three people were killed; two were wounded. The shooter was killed by law enforcement during an exchange of gunfire at the scene.</t>
  </si>
  <si>
    <t>On September 12, 2018, at 5:20 p.m., Javier Casarez, 54, armed with a handgun, began shooting at T &amp; T Trucking, Inc. in Bakersfield, California. He had driven to the facility with his ex-wife. Upon arrival, he shot two men and his ex-wife. Next, he drove to a nearby residence and shot two more people. He then carjacked a woman and child; he let them go, but fled in their vehicle. Five people (including his ex-wife) were killed; no one was wounded. The shooter committed suicide at another location when confronted by law enforcement.</t>
  </si>
  <si>
    <t>On September 19, 2018, at 10:30 a.m., Anthony Yente Tong, 43, armed with a handgun, began shooting at coworkers inside WTS Paradigm, a software company in Middleton, Wisconsin. No one was killed; four were wounded. The shooter was killed by law enforcement at the scene.</t>
  </si>
  <si>
    <t>On September 19, 2018, at 2:00 p.m., Patrick Shaun Dowdell, 61, armed with a handgun, began shooting in the lobby of Masontown Borough Municipal Center in Masontown, Pennsylvania. No one was killed; four (including the shooter’s wife and one law enforcement officer) were wounded. The shooter was killed at the scene during an exchange of gunfire with law enforcement.</t>
  </si>
  <si>
    <t>On September 20, 2018, at 9:06 a.m., Snochia Moseley (female), 26, armed with a handgun, began shooting at coworkers during her shift at the Rite Aid Perryman Distribution Center’s Liberty support center in Aberdeen, Maryland. The shooter was a temporary employee at the facility. Three were killed; three were wounded. The shooter committed suicide at the scene before law enforcement arrived.</t>
  </si>
  <si>
    <t>On October 27, 2018, at 9:45 a.m., Robert Gregory Bowers, 46, armed with a rifle and three handguns, began shooting inside the Tree of Life Synagogue in Pittsburgh, Pennsylvania. Eleven people were killed; six were wounded (including four law enforcement officers, one from injuries incidental to the shooting). The shooter was apprehended at the scene after an exchange of gunfire with law enforcement.</t>
  </si>
  <si>
    <t>On November 2, 2018, at 5:37 p.m., Scott Paul Beierle, 40, armed with a handgun, began shooting inside the Hot Yoga Tallahassee studio in Tallahassee, Florida. Citizens confronted the shooter, allowing others to flee. Two people were killed; five were wounded (one was pistol-whipped by the shooter). The shooter committed suicide at the scene before law enforcement arrived.</t>
  </si>
  <si>
    <t>On November 5, 2018, at 1:30 a.m., Davance Lamar Reed, 37, armed with a handgun, began shooting in the Helen Vine Recovery Center in San Rafael, California. He then fled the scene. One person (an employee) was killed; two (an employee and the shooter’s girlfriend) were wounded. The shooter was apprehended by law enforcement during an unrelated vehicle pursuit in a nearby county.</t>
  </si>
  <si>
    <t>On November 7, 2018, at 11:20 p.m., Ian David Long, 28, armed with a handgun, began shooting at the Borderline Bar and Grill in Thousand Oaks, California. The shooter shot an unarmed security guard standing outside. He then opened fire inside the nightclub and deployed smoke grenades. Twelve people were killed (11 from gunfire, including one unarmed security officer, and one law enforcement officer from friendly fire); 16 were wounded (15 from injuries incidental to the shooting). The shooter committed suicide at the scene after an exchange of gunfire with law enforcement.</t>
  </si>
  <si>
    <t>On November 12, 2018, at 6:56 p.m., Waid Anthony Melton, 30, armed with a handgun, began shooting coworkers inside the Ben E. Keith Albuquerque food and beverage distributor in Albuquerque, New Mexico. Before entering the building, the shooter, who was off-duty at the time, had blocked an exit door with a forklift to prohibit people from leaving. No one was killed; three were wounded. The shooter committed suicide at another location.</t>
  </si>
  <si>
    <t>On November 19, 2018, at 3:20 p.m., Juan Lopez, 32, armed with a handgun, began shooting at the Mercy Hospital &amp; Medical Center in Chicago, Illinois. The shooter shot his former fiancée, an emergency room doctor, in the parking lot, then shot two people inside the hospital. Three people (including one law enforcement officer) were killed; no one was wounded. The shooter committed suicide after being shot by law enforcement during an exchange of gunfire.</t>
  </si>
  <si>
    <t>On December 24, 2018, at 11:00 a.m., Abdias Ucdiel Flores-Corado, 35, armed with a rifle, began shooting from inside his room at a Motel 6 in Albuquerque, New Mexico. Several bullets went through the wall and traveled into an adjacent room. He then fired from the doorway of his room at motel guests and employees and at the motel main office. No one was killed; no one was wounded. The shooter was killed by law enforcement during an exchange of gunfire.</t>
  </si>
  <si>
    <t>On January 23, 2019, at approximately 12:37 p.m., Zephen Allen Xaver, 21, armed with a handgun and wearing body armor, allegedly began shooting inside the SunTrust Bank in Sebring, Florida. Five people (four employees and one customer) were killed; no one was wounded. The shooter surrendered to law enforcement after a standoff at the scene.</t>
  </si>
  <si>
    <t>On January 24, 2019, at approximately 10:15 p.m., Jordan Witmer, 21, armed with a handgun, began shooting inside PJ Harrigan’s Bar &amp; Grill in State College, Pennsylvania. The shooter then fled in a vehicle to a random nearby house. After crashing into the house, the shooter exited the vehicle and killed the homeowner. Three people were killed; one person (the shooter’s ex-girlfriend) was wounded. The shooter committed suicide at the second scene before law enforcement arrived.</t>
  </si>
  <si>
    <t>On February 12, 2019, at approximately 7:38 p.m., Stefano Markell Parker, 29, armed with a rifle, allegedly began shooting into The Asian Bistro in San Diego, California. No one was killed; no one was wounded. The shooter fled the scene. He was apprehended by law enforcement at another location.</t>
  </si>
  <si>
    <t>On February 15, 2019, at approximately 1:24 p.m., Gary Martin, 45, armed with a handgun, began shooting during a termination meeting inside a Henry Pratt Company industrial warehouse in Aurora, Illinois. Five employees (two managers and three co-workers) were killed; six people (one employee and five law enforcement officers) were wounded (one, a law enforcement officer, from injuries incidental to the shooting). The shooter was killed at the scene by law enforcement during an exchange of gunfire.</t>
  </si>
  <si>
    <t>On February 21, 2019, at approximately 11:30 p.m., Shadrach Peeler, 35, armed with a handgun, allegedly began shooting at a T-Mart convenience store in Elizabethtown, Kentucky. Prior to the shooting, he shot and killed his girlfriend near their home. Two people (including the store co-owner and the shooter’s girlfriend) were killed; two people (including one employee) were wounded. The shooter was apprehended by law enforcement at another location.</t>
  </si>
  <si>
    <t>On February 27, 2019, at approximately 6:30 p.m., Larry Ray Bon, 59, armed with a handgun, allegedly began shooting at medical staff in the emergency room at the West Palm Beach Department of Veterans Affairs Medical Center in West Palm Beach, Florida. The shooter, a patient of the medical center, had been involuntarily admitted earlier that morning for mental health treatment. No one was killed; two people (a doctor who wrestled the gun from the shooter and an emergency room employee) were wounded. Another doctor and a patient restrained the shooter until law enforcement apprehended him at the scene.</t>
  </si>
  <si>
    <t>On March 27, 2019, at approximately 4:00 p.m., Tad-Michael Norman, 33, armed with a handgun, allegedly began shooting at a moving vehicle in Lake City, a neighborhood in northeast Seattle, Washington. The shooter, who was on foot, wounded the driver, causing the vehicle to veer off the road. The shooter then began shooting at a bus. The driver was shot in the chest but managed to drive away. The shooter then shot and killed another driver and drove off in the vehicle. During a police chase, the shooter crashed into another vehicle, killing the driver. Two people in total were killed (one from injuries incidental to the shooting); two were wounded. The shooter was apprehended by law enforcement after a brief standoff at the scene.</t>
  </si>
  <si>
    <t>On April 27, 2019, at approximately 11:23 a.m., John T. Earnest, 19, armed with a rifle, allegedly began shooting inside the Chabad of Poway Synagogue in Poway, California. After his rifle malfunctioned, congregants ran toward the shooter. He fled the scene in his vehicle. One person was killed; three were wounded (two from injuries incidental to the shooting). The shooter surrendered to law enforcement at another location after calling 911 to report the shooting.</t>
  </si>
  <si>
    <t>On April 30, 2019, at approximately 5:42 p.m., Trystan Andrew Terrell, 22, armed with a handgun, allegedly began shooting inside a Woodford A. Kennedy Building classroom at the University of North Carolina at Charlotte. One of the students restrained the shooter, ending the threat. Two people (students) were killed (including the student who restrained the shooter); four were wounded. The shooter, a former student at the university, was apprehended by campus police at the scene.</t>
  </si>
  <si>
    <t>On May 7, 2019, at approximately 1:50 p.m., Devon Michael Erickson, 18, armed with a rifle and a handgun, and Alec McKinney (legal name Maya Elizabeth McKinney), 16, armed with two handguns, allegedly began shooting in two different locations at the STEM School Highlands Ranch in Highlands Ranch, Colorado. After one student was killed during a confrontation with the first shooter, two other students subdued and disarmed the shooter, thereby ending the threat posed by that shooter. The second shooter wounded six students before being detained and disarmed by a private security officer. One person (a student who confronted one of the shooters) was killed; eight people (students) were wounded (including two students who were accidently shot by a private security officer). Both shooters were apprehended by law enforcement in different locations at the school.</t>
  </si>
  <si>
    <t>On May 29, 2019, at approximately 5:30 a.m., Pavol Vido, 65, armed with a handgun, began shooting at B. Dependable Plumbing in Cleveland, Texas. The shooter fled in a vehicle. He exchanged gunfire with law enforcement during a pursuit. Three people were killed (two were killed at the scene and one law enforcement officer died eight months later due to complications from his gunshot wounds); one person (the company owner) was wounded. The shooter committed suicide a few hours later when confronted by law enforcement at another location.</t>
  </si>
  <si>
    <t>On May 31, 2019, at approximately 4:00 p.m., DeWayne Craddock, 40, armed with two handguns, began shooting at the Virginia Beach Municipal Center in Virginia Beach, Virginia. The shooter, a former employee, shot and killed one victim in a vehicle in the parking lot before entering the building and firing indiscriminately. Twelve people (11 employees and a contractor) were killed; four people (including one law enforcement officer) were wounded. The shooter was shot by law enforcement during an exchange of gunfire at the scene and later died at the hospital.</t>
  </si>
  <si>
    <t>On June 10, 2019, at approximately 10:45 a.m., Vincense DeWayne Williams, Jr., 24, armed with a handgun, began shooting at vehicles while walking alongside Interstate 35 in Oklahoma City, Oklahoma. No one was killed; no one was wounded. The shooter was killed by law enforcement at the scene.</t>
  </si>
  <si>
    <t>On June 17, 2019, at approximately 8:38 a.m., Brian Isaack Clyde, 22, armed with a rifle and wearing body armor, began firing at people outside the Earle Cabell flederal Courthouse in Dallas, Texas. No one was killed; no one was wounded. The shooter was killed by law enforcement during an exchange of gunfire at the scene.</t>
  </si>
  <si>
    <t>On June 25, 2019, at approximately 6:00 p.m., an identified male, 60, armed with two handguns, opened fire inside the Morgan Hill Ford dealership in Morgan Hill, California. The shooter was an employee at the dealership and was fired several hours prior to shooting two managers at the dealership. Two people were killed; no one was wounded. The shooter committed suicide at the location prior to law enforcement’s arrival.</t>
  </si>
  <si>
    <t>On July 16, 2019, at approximately 5:36 p.m., Kwenton Terrell Thomas, 24, armed with a handgun, allegedly began shooting co-workers at Best Moves, a moving company in San Antonio, Texas. No one was killed; five were wounded (one from injuries incidental to the shooting). The shooter fled the scene on foot. He was apprehended by law enforcement at another location.</t>
  </si>
  <si>
    <t>On July 25, 2019, at approximately 2:00 a.m., Gerry Dean Zaragoza, 26, armed with a handgun, allegedly began shooting at a North Hollywood Shell gas station in San Fernando Valley, California. He killed a female acquaintance who worked at the gas station and wounded another employee. Shortly before the shooting, the shooter had killed his father and brother and wounded his mother at their Canoga Park apartment. Later that morning, he unsuccessfully attempted to rob a person at gunpoint outside a bank in Canoga Park. He fled to Van Nuys and boarded a bus. As he was getting off, he shot and killed a passenger. Four people (including one Shell employee) were killed; two people (including one Shell employee) were wounded. The shooter was apprehended by law enforcement at another location approximately 13 hours after the initial shooting.</t>
  </si>
  <si>
    <t>On July 28, 2019, at approximately 5:40 p.m., Santino William Legan, 19, armed with a rifle and wearing body armor, began shooting at the Gilroy Garlic Festival in Gilroy, California. Three people were killed; 17 were wounded. The shooter committed suicide while engaging in gunfire with law enforcement at the scene.</t>
  </si>
  <si>
    <t>On July 30, 2019, at approximately 6:30 a.m., Martez Tarrell Abram, 39, armed with a handgun, allegedly began shooting co-workers inside a Walmart Supercenter in Southaven, Mississippi. The shooter had been recently suspended pending the outcome of an internal investigation. Two people (store managers) were killed; one person (a law enforcement officer) was wounded. The shooter was shot during an exchange of gunfire before being apprehended by law enforcement at the scene.</t>
  </si>
  <si>
    <t>On August 3, 2019, at approximately 10:38 a.m., Patrick Wood Crusius, 21, armed with a rifle, allegedly began shooting at the Cielo Vista Walmart in El Paso, Texas. Twenty-three people were killed; 22 were wounded. The shooter fled the scene in his vehicle. After failing to get through to 911, the shooter returned to the scene and surrendered to law enforcement.</t>
  </si>
  <si>
    <t>On August 4, 2019, at approximately 12:43 a.m., Connor Stephen Betts, 24, armed with a rifle and wearing a mask, body armor, and hearing protection, began shooting in the Oregon Historic District in Dayton, Ohio. Nine people (including the shooter’s sister) were killed; 27 were wounded (10 from injuries incidental to the shooting). The shooter was killed by law enforcement at the scene.</t>
  </si>
  <si>
    <t>On August 12, 2019, at approximately 2:15 p.m., Bernard Harvey, Jr., 40, armed with a rifle, allegedly began shooting outside the Jesse Brown Veterans Affairs Medical Center in Chicago, Illinois. The shooter then entered the building and continued shooting. No one was killed; no one was wounded. The shooter was apprehended by law enforcement at the scene.</t>
  </si>
  <si>
    <t>On August 31, 2019, at approximately 3:17 p.m., Seth Ator, 36, armed with a rifle, began shooting at law enforcement officers in Midland, Texas, during a traffic stop. The shooter, who had been fired from his job earlier in the day, continued shooting at people in vehicles and walking along the street. The shooter then abandoned his vehicle, hijacked a U.S. Postal Service truck, and killed the mail carrier. He continued shooting at people as he drove toward Odessa. Seven people in total were killed; 21 people (including three law enforcement officers from three different departments) were wounded. The shooter was killed by law enforcement at another location.</t>
  </si>
  <si>
    <t>On October 6, 2019, at approximately 1:30 a.m., two identified males, 23 and 25, armed with handguns, began shooting inside the Tequila KC Bar in Kansas City, Kansas. The shooters were kicked out of the bar after an altercation with a bar employee and returned with handguns. Four people were killed; five were wounded. The shooters fled the location. The shooters were apprehended by law enforcement at different locations.</t>
  </si>
  <si>
    <t>On October 21, 2019, at approximately 7:30 a.m., Ozzy Alexander Mooneyham, 25, armed with a rifle, allegedly began shooting at residents of the Chestnut Pointe Apartments in Sumter, South Carolina. After wounding one person, the shooter fled to Palmetto Tire and Auto and opened fire. No one was killed; four people (including three employees) were wounded. The shooter was apprehended by law enforcement at another location.</t>
  </si>
  <si>
    <t>On November 14, 2019, at approximately 7:38 a.m., Nathaniel Tennosuke Berhow, 16, armed with a handgun, began shooting classmates at Saugus High School in Santa Clarita, California. Two people (students) were killed; three people (students) were wounded. The shooter shot himself at the scene before law enforcement arrived; he died at a hospital the following day.</t>
  </si>
  <si>
    <t>On December 4, 2019, at approximately 2:30 p.m., Gabriel Antonio Romero, 22, armed with a rifle and a handgun, began shooting co-workers at Joint Base Pearl Harbor-Hickam in Pearl Harbor, Hawaii. Two people were killed; one was wounded. The shooter, an active duty sailor, committed suicide at the scene before law enforcement arrived.</t>
  </si>
  <si>
    <t>On December 6, 2019, at approximately 6:51 a.m., Mohammed Saeed Alshamrani, 21, armed with a handgun, began shooting inside a training classroom at the Naval Air Station Pensacola, in Pensacola, Florida. Three people were killed; eight people (including two law enforcement officers) were wounded. The shooter, who was participating in aviation training at the station, was killed by law enforcement during an exchange of gunfire at the scene.</t>
  </si>
  <si>
    <t>On December 10, 2019, at approximately 12:21 p.m., David N. Anderson, 47, armed with a rifle and a handgun, and Francine Graham, 50, armed with a shotgun and a handgun, began shooting at the Jersey City Kosher Supermarket in Jersey City, New Jersey. A law enforcement officer had approached the shooters near Bayview Cemetery a short time earlier regarding their possible connection to a previous homicide investigation. The shooters opened fire, killing the law enforcement officer. The shooters then fled a few blocks, stopping their van outside the kosher market. After shooting and killing three people inside the market, the shooters engaged law enforcement officers in a lengthy shootout. Four people in total (including one law enforcement officer) were killed; four people (including three law enforcement officers [one from injuries incidental to the shooting]) were wounded. The shooters were killed by law enforcement during an exchange of gunfire at the scene.</t>
  </si>
  <si>
    <t xml:space="preserve">On January 19, 2020, at 11:30 p.m., an identified male, 29, armed with two handguns, began shooting outside the 9ine Ultra Lounge in Kansas City, Missouri. The subject got into an altercation with other patrons and was refused entry. The subject retrieved a weapon from his vehicle and began shooting at the line of people outside. One person was killed; 16 people were wounded. An armed security guard shot and killed the subject. </t>
  </si>
  <si>
    <t>On February 8, 2020, at approximately 8:30 p.m., an identified male (Robert Williams), 45, armed with a handgun, began shooting at a marked New York Police Department (NYPD) van in Bronx, New York. One officer was wounded; the subject fled the scene. At approximately 8:00 a.m. the following day, the subject opened fire inside the NYPD 41st Precinct office, wounding one (an NYPD lieutenant). In total, two people were wounded. The subject surrendered when his handgun ran out of ammunition and was apprehended by law enforcement at the scene.</t>
  </si>
  <si>
    <t>On February 20, 2020, at approximately 4:18 p.m., an identified male, 87, armed with a handgun, began shooting inside the Portstewart Senior Apartments in Caldwell, Idaho. One person was killed; three people were wounded. The shooter committed suicide at the scene.</t>
  </si>
  <si>
    <t>On February 26, 2020, at approximately 2:08 p.m., an identified male (Anthony Ferrill), 51, armed with two handguns (one with a silencer), began shooting inside the Molson Coors building in Milwaukee, Wisconsin. Five employees were killed. The shooter committed suicide at the scene.</t>
  </si>
  <si>
    <t>On March 15, 2020, at approximately 11:24 p.m., an identified male, 31, armed with a handgun and a rifle, began shooting in a Kum &amp; Go gas station in Springfield, Missouri. Police exchanged gunfire with the shooter. Four people were killed (including one officer and one employee); two people were wounded (including one officer). The shooter committed suicide after law enforcement arrived.</t>
  </si>
  <si>
    <t>On March 27, 2020, at approximately 6:20 p.m., an identified female, 34, armed with a handgun, began firing at people standing outside a shopping center in Tulsa, Oklahoma. There were no casualties reported. The shooter was killed by an armed security guard at the scene before law enforcement arrived.</t>
  </si>
  <si>
    <t>On May 6, 2020, at approximately 6:20 p.m., an identified female (Gloria Woody), 32, armed with a handgun, began shooting inside a McDonald’s restaurant in Oklahoma City, Oklahoma. Four people (employees) were wounded. The shooter was found several blocks away and arrested by law enforcement.</t>
  </si>
  <si>
    <t>On May 17, 2020, at approximately 12:38 a.m., an identified male (Antonio Wilson), 35, armed with two handguns, began shooting inside the Super 8 hotel in Rockford, Illinois. Law enforcement arrived at the Super 8 hotel lobby to meet with the 911 caller. The shooter appeared in the lobby and began firing. One person was killed; two people were wounded. The shooter committed suicide at the scene following an exchange of gunfire with law enforcement.</t>
  </si>
  <si>
    <t>On May 20, 2020, at approximately 7:25 p.m., an identified male (Armando Hernandez), 20, armed with a rifle, began shooting inside the Westgate Entertainment District in Glendale, Arizona. Three people were wounded. The shooter was apprehended by law enforcement at the scene.</t>
  </si>
  <si>
    <t>On May 21, 2020, at approximately 6:00 a.m., an identified male, 20, armed with a handgun, shotgun, and a rifle, drove his vehicle up to the gate of the Naval Air Station (NAS) Corpus Christi in Corpus Christi, Texas, and began shooting at the security force guards. One person was wounded (NAS security force guard). The shooter was killed by the security force guards at the scene following an exchange of gunfire.</t>
  </si>
  <si>
    <t>On May 27, 2020, at approximately 11:00 a.m., an identified male, 37, armed with a handgun and a rifle, began randomly firing at vehicles on Centennial Bridge in Leavenworth, Kansas. An active-duty soldier assigned to Fort Leavenworth waiting in traffic saw the event unfold, determined it was an active shooter, and intervened by striking the shooter with his vehicle, ending the encounter. One person was wounded. The shooter was apprehended by law enforcement at the scene.</t>
  </si>
  <si>
    <t>On June 1, 2020, at approximately 8:56 a.m., an identified male (Bob Mercer), 48, armed with a handgun, began shooting inside the Indoor Comfort and Heating business in Paris Landing, Tennessee. Two people were killed. The shooter committed suicide at the scene.</t>
  </si>
  <si>
    <t>On June 10, 2020, at approximately 3:45 a.m., an identified male, 26, armed with three handguns, began shooting at the San Luis Obispo County Police Department building in Paso Robles, California, wounding one responding officer. The subject continued shooting at the Paso Robles train station, where he killed a man. In total, one person was killed; four law enforcement officers were wounded. The shooter was killed by law enforcement the following day during an exchange of gunfire.</t>
  </si>
  <si>
    <t>On June 12, 2020, at approximately 11:30 p.m., an identified male (Jenelius Crew), 37, armed with a rifle, began shooting at patrons outside of Rebar Bar and Lounge in San Antonio, Texas after being denied entry. Eight people were wounded. The shooter was apprehended by law enforcement six days later.</t>
  </si>
  <si>
    <t>On June 19, 2020, at approximately 11:45 a.m., an identified male (William Carrodus), 56, armed with a rifle, began shooting inside Giuseppe’s Pizzeria in Sebastian, Florida. One person was killed. The shooter was apprehended by law enforcement at the scene.</t>
  </si>
  <si>
    <t>On June 22, 2020, at approximately 9:30 p.m., an identified male (Courtney Demond Washington), 28, armed with a handgun, began shooting inside an Applebee’s restaurant in St. John, Missouri. One person was killed; two people were wounded. The shooter was apprehended by law enforcement at a residence the next day.</t>
  </si>
  <si>
    <t>On June 26, 2020, at approximately 11:03 a.m., an identified male (Michael Collins), 48, armed with two handguns, began shooting inside the Bunn-O-Matic warehouse in Springfield, Illinois. Three people were killed. The shooter committed suicide at another location.</t>
  </si>
  <si>
    <t xml:space="preserve">On June 27, 2020, at approximately 3:30 p.m., an identified male (Louis Lane), 31, armed with a rifle, drove a vehicle into a Walmart distribution facility in Red Bluff, California, exited the vehicle, and began firing inside the building. Two people were killed; four people were wounded. Law enforcement responded to the scene and exchanged gunfire with the shooter. The shooter sustained a gunshot wound and subsequently died at the hospital. </t>
  </si>
  <si>
    <t xml:space="preserve">On July 25, 2020, at approximately 12:00 a.m., an unidentified male, armed with a handgun, began shooting inside a residence in a neighborhood of Manteca, California. Nine people were wounded. The shooter remains at large. </t>
  </si>
  <si>
    <t>On July 30, 2020, at approximately 6:20 a.m., an identified male (Todd Driskill), 57, armed with a rifle, began shooting within a residential neighborhood in Eagle River, Alaska. Law enforcement responded to the scene after reports of gunfire. One person was wounded. The shooter was apprehended by law enforcement at the scene.</t>
  </si>
  <si>
    <t xml:space="preserve">On July 30, 2020, at approximately 6:52 p.m., an identified male (Antonio Cruz Ortiz), 31, armed with a rifle, began shooting in multiple locations in Tampa, Florida. Five people were wounded, (Including one law enforcement officer). The shooter was apprehended by law enforcement at another location. </t>
  </si>
  <si>
    <t>On August 1, 2020, at approximately 10:15 p.m., an identified male (Russell Liddell), 73, armed with a handgun, began shooting in the Tin Cup Campground within the Salmon-Challis National Forest in Challis, Idaho. There were no casualties reported. The shooter was killed by an off-duty law enforcement officer at the scene.</t>
  </si>
  <si>
    <t>On August 17, 2020, at approximately 11:15 a.m., an identified male (Michael Wettstein), 60, armed with a shotgun and a rifle, went to a neighbors’ home in Dayton, Texas, where he shot and killed two people. The subject proceeded to another residence, where he shot and killed a man. The subject then went to a third home, where he shot two people, wounding both. In total, three people were killed; two people were wounded. The shooter was apprehended by law enforcement at another location.</t>
  </si>
  <si>
    <t>On August 21, 2020, at approximately 11:15 a.m., an identified male (Scott Cameron Huffman), 42, armed with a handgun, began shooting at Vons gas station in Nipomo, California. There were no casualties reported. The shooter was killed by law enforcement during an exchange of gunfire at the scene.</t>
  </si>
  <si>
    <t>On September 5, 2020, at approximately 6:45 p.m., an identified male (Franklin Joseph Dangerfield), 33, armed with a shotgun, began shooting at cars on Interstate 95 in Nashville, North Carolina. Responding law enforcement located and pursued the vehicle for 60 miles across the North Carolina-Virginia state line. Three people were wounded. The shooter was apprehended by law enforcement at another location.</t>
  </si>
  <si>
    <t>On September 5, 2020, at approximately 3:00 a.m., an unidentified individual began shooting at the “Next Generation All Gas” protest/block party in Williston, Florida. Six people were wounded. The shooter remains at large.</t>
  </si>
  <si>
    <t>On October 3, 2020 at approximately 3:10 p.m., an identified male (Hassibullah Shams Hassib), 33, armed with a handgun, began shooting inside East Market &amp; Restaurant in Sacramento, California. Two people were killed; one person was wounded. The shooter committed suicide at the scene before law enforcement arrived.</t>
  </si>
  <si>
    <t>On October 10, 2020, at approximately 2:00 a.m., an identified male (Adrian McCrea), 34, armed with a rifle, began shooting at the Infinity Lounge in Kingstree, South Carolina. The incident began after the shooter was removed from the club following an altercation. Following his removal, the subject began firing into the building from the road and subsequently fled the scene. Eight people were wounded. The shooter was apprehended by law enforcement at another location.</t>
  </si>
  <si>
    <t>On October 31, 2020, at approximately 1:35 a.m., an identified male, 34, armed with a rifle, began shooting outside the Sahara Theater in Anaheim, California. Five people were wounded. The shooter was apprehended by law enforcement at another location 47 days later.</t>
  </si>
  <si>
    <t>On November 7, 2020, at approximately 12:10 a.m., an identified male (Shawn David Durham), 34, armed with a handgun, began shooting inside the Sports Unlimited Bar and Lounge in Rock Hill, South Carolina. One person was killed; three people were wounded. The shooter was apprehended by law enforcement at another location four days later.</t>
  </si>
  <si>
    <t>On November 20, 2020, at approximately 2:50 p.m., an identified male, 15, armed with a handgun, began shooting inside the Mayfair Mall in Wauwatosa, Wisconsin. Eight people were wounded. The shooter was apprehended by law enforcement at another location the following day.</t>
  </si>
  <si>
    <t>On November 21, 2020, at approximately 9:23 p.m., an identified male, 23, armed with two handguns and a shotgun, began shooting inside the Sonic restaurant in Bellevue, Nebraska. Two people were killed; two people were wounded. The shooter was apprehended by law enforcement at the scene.</t>
  </si>
  <si>
    <t>On November 26, 2020, at approximately 12:54 a.m., two identified males, 30 and 28, and an identified female, 25, armed with handguns, began shooting inside and outside a 7-Eleven convenience store in Henderson, Nevada. The shooters also reportedly drove around shooting at citizens in Parker, Arizona. One person was killed; four people were wounded. The shooters were apprehended by law enforcement at another location.</t>
  </si>
  <si>
    <t xml:space="preserve">On December 4, 2020, at approximately 10:50 p.m., an unidentified individual fired shots from the street at a group of people standing in West Garfield Park in Chicago, Illinois. Four people were wounded. The shooter remains at large. </t>
  </si>
  <si>
    <t>On December 12, 2020, at approximately 6:10 p.m., an identified male, 62, armed with a handgun, began shooting inside the La Vaquita Deli in Copiague, New York. Two people were killed; two people were wounded. The shooter was apprehended by law enforcement at another location.</t>
  </si>
  <si>
    <t>On December 14, 2020, at approximately 6:21 p.m., an identified male, 36, armed with a handgun, began shooting at a U.S. Army Recruiting Station in Greensboro, North Carolina. There were no casualties reported. The shooter was apprehended by law enforcement at the scene.</t>
  </si>
  <si>
    <t>On December 19, 2020, at approximately 12:24 a.m., an unidentified individual opened fire during an after-hours party at the Get Glammed Beauty Bar in Chicago, Illinois. Five people were wounded. The shooter remains at large.</t>
  </si>
  <si>
    <t>On December 26, 2020, at approximately 6:55 p.m., an identified male (Duke Webb), 37, armed with two handguns, began shooting inside and outside the Don Carter Lanes bowling alley in Rockford, Illinois. Three people were killed; three people were wounded. The shooter was apprehended by law enforcement at the scene.</t>
  </si>
  <si>
    <t>On December 31, 2020, at approximately 10:00 p.m., an unidentified individual began shooting outside the Epic Ultra Lounge in Indianapolis, Indiana. One person was killed; three people were wounded. The shooter remains at large.</t>
  </si>
  <si>
    <t>On January 9, 2021, at approximately 1:50 p.m., an identified male (Jason Nightengale), 32, armed with a handgun, began a shooting spree from Chicago to Evanston, Illinois. Five people were killed (including a security guard); two people were wounded. The shooter was killed by law enforcement at the scene in Evanston, Illinois following an exchange of gunfire.</t>
  </si>
  <si>
    <t>On January 25, 2021, at approximately 11:36 a.m., an identified male, 26, armed with a shotgun, began shooting at several people throughout the Columbus, Ohio area at various locations before leading police on a vehicle chase and crashing. There were no casualties reported. The shooter was killed in the crash.</t>
  </si>
  <si>
    <t>On January 25, 2021, at approximately 2:20 p.m., an identified male (Andra Foster), 43, began shooting in a neighborhood in Houston, Texas. The shooter went to a nearby convenience store and fired several shots at bystanders. The shooter then walked around the neighborhood firing his gun. One person was killed. The shooter was apprehended by law enforcement at the scene following an exchange of gunfire.</t>
  </si>
  <si>
    <t xml:space="preserve">On February 9, 2021, at approximately 10:54 a.m., an identified male (Gregory Paul Ulrich), 67, armed with a handgun, began shooting inside the Allina Health Clinic in Buffalo, Minnesota. Four IEDs were planted at the scene, two detonated, and two were recovered and rendered safe. One person was killed; four people were wounded. The shooter was apprehended by law enforcement at the scene. </t>
  </si>
  <si>
    <t xml:space="preserve">On March 16, 2021, at approximately 4:58 p.m., an identified male, 21, armed with a handgun, began shooting inside Young’s Asian Massage, Acworth, Georgia. At approximately 5:45 p.m., the identified male began shooting inside Gold Spa and Aromatherapy Spa, Atlanta, Georgia. Eight people (seven employees) were killed; one person was wounded. The shooter was apprehended by law enforcement at another location. </t>
  </si>
  <si>
    <t>On March 20, 2021, at approximately 11:30 a.m., an identified male, 29, armed with a handgun, began shooting in various locations in Austin, Illinois. Two people were wounded (including one law enforcement officer). The shooter was apprehended by law enforcement at the scene.</t>
  </si>
  <si>
    <t>On March 22, 2021, at approximately 2:30 p.m., an identified male, 21, armed with a handgun, began shooting inside/outside the King Soopers Grocery Store, Boulder, Colorado. Ten people were killed (including one law enforcement officer). The shooter was apprehended by law enforcement at the scene following an exchange of gunfire.</t>
  </si>
  <si>
    <t>On March 28, 2021, at approximately 6 a.m., an identified male (Joshua Green), 27, armed with a handgun, began shooting inside a residence in Baldwin, Maryland. The shooter then drove to the Royal Farms Store, Essex, Maryland and began shooting inside and outside the store. Four people were killed; one person (employee) was wounded. The shooter returned to his home and set fire to his apartment before committing suicide.</t>
  </si>
  <si>
    <t>On March 31, 2021, at approximately 5:34 p.m., an identified male, 44, armed with a handgun, began shooting inside an unspecified commercial office complex in Orange, California. Four people were killed; one person was wounded. The shooter was apprehended by law enforcement at the scene following an exchange of gunfire.</t>
  </si>
  <si>
    <t>On April 6, 2021, at approximately 8:20 a.m., an identified male, 38, armed with a handgun and a rifle, began shooting outside a business in Riverside Tech Park, Frederick, Maryland. The shooter then fled to nearby Fort Detrick, Maryland. Two people were wounded. The shooter was killed by the Fort Detrick security guards at the scene.</t>
  </si>
  <si>
    <t>On April 8, 2021, at approximately 2:30 p.m., an identified male, 27, armed with a handgun, began shooting inside Kent Moore Cabinets Corporate, Bryan, Texas. One person (employee) was killed; six people (five employees and one law enforcement officer) were wounded. The shooter was apprehended by law enforcement at another location.</t>
  </si>
  <si>
    <t>On April 10, 2021, at approximately 5 a.m., an identified male (Christopher L. Lindley), 28, armed with a handgun, began shooting inside and outside the Snappy Mart Convenience Store, Koshkonong, Missouri. One person was killed; three people were wounded. The shooter was apprehended by law enforcement at another location.</t>
  </si>
  <si>
    <t>On April 13, 2021, at approximately 12 p.m., an identified male (Matthew Lee Walker), 38, armed with several handguns and rifles, began shooting outside 241 Main Street (situated in a commercial district), Branford, Connecticut. One person was wounded. The shooter committed suicide at the scene when confronted by law enforcement.</t>
  </si>
  <si>
    <t>On April 15, 2021, at approximately 2:30 p.m., an identified male (Joe Gomez), 46, armed with a handgun, began shooting outside the arrivals area of Terminal B, San Antonio International Airport, San Antonio, Texas. One person was wounded. The shooter committed suicide at the scene during an exchange of gunfire with law enforcement.</t>
  </si>
  <si>
    <t>On April 15, 2021, at approximately 11 p.m., an identified male, 19, armed with two rifles, began shooting inside and outside the FedEx Ground Plainfield Operations Center, Indianapolis, Indiana. Eight people (employees) were killed; seven people (employees) were wounded. The shooter committed suicide at the scene as law enforcement arrived.</t>
  </si>
  <si>
    <t>On April 20, 2021, at approximately 11:19 a.m., an identified male, 30, armed with a handgun, began shooting inside the Stop &amp; Shop Store, West Hempstead, New York. One person (employee) was killed; two people (employees) were wounded. The shooter was apprehended by law enforcement at another location.</t>
  </si>
  <si>
    <t xml:space="preserve">On April 21, 2021, at approximately 4:48 a.m., an identified male (Za Uk Lian), 45, armed with a handgun, began shooting in the Wawa Gas Station parking lot, Allentown, Pennsylvania. One person was killed; one person was wounded. The shooter committed suicide at another location. </t>
  </si>
  <si>
    <t>On April 22, 2021, at approximately 10:30 p.m., an identified male (Travis Sarreshteh), 32, armed with a handgun, began shooting in the Gaslamp Quarter, San Diego, California. One person was killed; four people were wounded. The shooter was apprehended by law enforcement at the scene after being restrained by two citizens.</t>
  </si>
  <si>
    <t>On April 27, 2021, at approximately 1 a.m., an identified male, 50, armed with a handgun, began a series of drive-by shootings in various locations in Fullerton, California. Two people were killed; one person was wounded. The shooter was killed by law enforcement during an exchange of gunfire at the scene.</t>
  </si>
  <si>
    <t>On May 1, 2021, at approximately 7:27 p.m., an identified male, 62, armed with a handgun, began shooting inside the Oneida Casino (Duck Creek restaurant inside the Radisson Hotel &amp; Conference Center) Green Bay, Wisconsin. Two people were killed (employees); one person was wounded (employee). The shooter was killed at the scene by law enforcement during an exchange of gunfire.</t>
  </si>
  <si>
    <t xml:space="preserve">On May 6, 2021, at approximately 9:08 a.m., an identified female, 12, armed with a handgun, began shooting inside and outside Rigby Middle School, Rigby, Idaho. Three people (including two students and a school employee) were wounded. The shooter was apprehended by law enforcement at the scene after being disarmed and restrained by a teacher. </t>
  </si>
  <si>
    <t>On May 26, 2021, at approximately 6:34 a.m., an identified male, 57, armed with three handguns, began shooting in Santa Clara Valley Transportation Authority Rail Yard, San Jose, California. Nine people (employees) were killed. The shooter committed suicide when confronted by law enforcement at the scene.</t>
  </si>
  <si>
    <t>On May 29, 2021, at approximately 3:36 p.m., an identified male, 22, armed with two handguns, began shooting in and around various locations in Indianapolis, Indiana. Four people were wounded (including a law enforcement officer). The shooter was apprehended by law enforcement after an exchange of gunfire at the scene.</t>
  </si>
  <si>
    <t>On June 5, 2021, at approximately 8:35 a.m., an identified male (Gaelen Newsom), 22, armed with a handgun, began shooting at joggers in two locations in Buckhead District, Atlanta, Georgia. One person was wounded. The shooter was apprehended by law enforcement at another location.</t>
  </si>
  <si>
    <t>On June 8, 2021, at approximately 1:45 a.m., an unidentified male, armed with a rifle, began shooting at the Azuza Hookah Bar and Lounge, Houston, Texas, after being denied entry. Five people were wounded. The shooter remains at large.</t>
  </si>
  <si>
    <t>On June 10, 2021, at approximately 11:34 a.m., an identified male (Timothy J. Wall), 55, armed with a handgun, began shooting in the Publix Grocery Store, Royal Palm Beach, Florida. Two people were killed. The shooter committed suicide at the scene before law enforcement arrived.</t>
  </si>
  <si>
    <t>On June 11, 2021, at approximately 8:11 p.m., an identified male (Justin Tyran Roberts), 39, armed with a handgun, began shooting outside the Courtyard by Marriott hotel in in Phenix City, Alabama, wounding one. Two hours later, the subject shot three more people at an unspecified location in Columbus, Georgia. On June 12, 2021, at approximately 2 p.m., the subject shot an individual under the Oglethorpe Bridge in Columbus, Georgia. In total, five people were wounded. The shooter was apprehended by law enforcement at another location.</t>
  </si>
  <si>
    <t>On June 14, 2021, at approximately 3:34 p.m., an identified male (William Scott), 26, armed with a rifle and a handgun, began shooting at Winston-Salem Police Department District One Office, Winston-Salem, North Carolina. There were no casualties reported. The shooter was apprehended by law enforcement at another location, following an exchange of gunfire.</t>
  </si>
  <si>
    <t>On June 15, 2021, at approximately 2:30 a.m., an identified male, 34, armed with a handgun, began shooting in Mueller Manufacturing Company, Albertville, Alabama. Two people (employees) were killed; two people (employees) were wounded. The shooter committed suicide at another location before law enforcement arrived.</t>
  </si>
  <si>
    <t>On June 16, 2021, at approximately 6 p.m., an identified male (Ashin Tricarico), 19, armed with a rifle, began a shooting spree that continued for two days in various locations in Phoenix, Arizona. One person was killed; 12 people were wounded. The shooter was apprehended by law enforcement at another location.</t>
  </si>
  <si>
    <t>On June 23, 2021, at approximately 12:15 a.m., an identified male (Phillip Lawrence Buchanan), 58, armed with a rifle, began shooting at workers unloading a truck outside Walmart Supercenter #1217, Franklin, North Carolina. There were no casualties reported. The shooter was apprehended by law enforcement at another location.</t>
  </si>
  <si>
    <t>On June 23, 2021, at approximately 3:45 p.m., an identified male, 22, armed with a handgun, began shooting in Lock 4 Park, Gallatin, Tennessee. Two people were wounded. The shooter committed suicide at the scene before law enforcement arrived.</t>
  </si>
  <si>
    <t>On June 26, 2021, at approximately 2:45 p.m., an identified male (Nathan Allen), 28, armed with two handguns, began shooting at people in various locations in Winthrop, Massachusetts. Two people were killed. The shooter was killed at the scene by law enforcement during an exchange of gunfire.</t>
  </si>
  <si>
    <t>On June 27, 2021, at approximately 11:59 p.m., an identified male (Matthew Rodriguez), 24, armed with a handgun, began shooting inside Gallops Gas Station, Kendallville, Indiana. One person was killed, two people were wounded. The shooter was apprehended by law enforcement at another location.</t>
  </si>
  <si>
    <t>On July 1, 2021, at approximately 2:30 p.m., an identified male (Shannon Earl Smith), 45, armed with a gun, began shooting at Spartanburg Water employees in Spartanburg, South Carolina. The shooter then went to a nearby home and began shooting at people. One person was killed; four people were wounded (including one law enforcement officer). The shooter was killed at the scene by law enforcement during an exchange of gunfire.</t>
  </si>
  <si>
    <t>On July 3, 2021, at approximately 10:03 a.m., an identified male (Joseph James Navarette), 24, armed with two handguns, began shooting (from a vehicle) at people (in vehicles) at various locations, Boone, North Carolina. One person was wounded. The shooter was apprehended by law enforcement at another location.</t>
  </si>
  <si>
    <t>On July 18, 2021, at approximately 3:45 p.m., an identified male (Leslie Scarlett), 35, armed with a handgun, began shooting at people, emergency personnel, and law enforcement in various locations in Tucson, Arizona. Three people were killed (including one emergency personnel); four people were wounded (including two emergency personnel). The shooter was killed by law enforcement during an exchange of gunfire at the scene.</t>
  </si>
  <si>
    <t>On July 18, 2021, at approximately 11:08 p.m., an identified male (Irvin Peterson), 35 armed with gun, began shooting at the Palace Inn Motel, Houston, Texas. Two people were killed; two people were wounded. The shooter was killed by law enforcement during an exchange of gunfire at the scene.</t>
  </si>
  <si>
    <t>On August 1, 2021, at approximately 11:37 a.m., an identified male (Antuan Prather), 31, armed with a handgun, began shooting at Marathon Gas Station, Toccoa, Georgia; at approximately 12:42 p.m., the subject began shooting at Tony’s Gas Station, Toccoa, Georgia. Three people were wounded. The shooter was apprehended by law enforcement at another location.</t>
  </si>
  <si>
    <t>On August 3, 2021, at approximately 5:58 a.m., an identified male (Antonio King), 22, armed with a handgun, began shooting inside the Smile Direct Club facility, Antioch, Tennessee. Three people were wounded, including one employee and two security personnel. The shooter was killed by law enforcement at the scene.</t>
  </si>
  <si>
    <t>On August 14, 2021, at approximately 8 a.m., an identified male (Larry Bernard Mackie Jr.), 33, armed with a handgun, began shooting at a vehicle on U.S. Highway 1, Richmond County, Georgia. At approximately 8:55 a.m., the shooter began shooting inside a Family Dollar store in Wrens, Georgia. At approximately 11:49 a.m., the shooter began shooting inside a residence in Graniteville, South Carolina. In total, one person was killed; three people were wounded. The shooter was apprehended by law enforcement at the scene.</t>
  </si>
  <si>
    <t>On August 14, 2021, at approximately 1:45 p.m., an identified male, 50, armed with a rifle and a shotgun, began shooting at workers at the Mount Zion Church, Scott County, Mississippi. There were no casualties reported. The shooter was killed by law enforcement after an exchange of gunfire at the scene.</t>
  </si>
  <si>
    <t>On August 20, 2021, at approximately 2:15 p.m., an identified male (Aidan Ingalls), 19, armed with a handgun, began shooting at people at the South Beach Pier, South Haven, Michigan. One person was killed; one person was wounded. The shooter committed suicide at the scene before law enforcement arrived.</t>
  </si>
  <si>
    <t>On August 24, 2021, at approximately 6:30 p.m., an identified male (Tamarius Davis), 22, armed with a handgun, began shooting at people in the La Cerveceria de Barrio restaurant, Miami Beach, Florida. One person was killed. The shooter was apprehended by law enforcement at the scene.</t>
  </si>
  <si>
    <t>On August 25, 2021, at approximately 8:20 p.m., an identified male, 36, armed with a handgun, began shooting at people at the Redondo Beach Pier, Redondo Beach, California. Two people were wounded. The shooter was killed by law enforcement at the scene.</t>
  </si>
  <si>
    <t>On September 5, 2021, at approximately 4:30 a.m., an identified male (Bryan Riley), 33, armed with three guns, began shooting at people in two separate residences, Lakeland, Florida. Four people were killed; one person was wounded. The shooter was apprehended by law enforcement after an exchange of gunfire at the scene.</t>
  </si>
  <si>
    <t>On September 6, 2021, between approximately 7:30 p.m. and 9:00 p.m., an identified male, 35, armed with a handgun, began shooting at people at various locations in Las Vegas, Nevada. Three people were killed. The shooter was apprehended by law enforcement the following day at another location.</t>
  </si>
  <si>
    <t>On September 7, 2021, at approximately 12:38 a.m., an identified male (Keshawn Maurice Dawson), 23, armed with a handgun, began shooting at people inside the Enigma Club &amp; Lounge, Wichita, Kansas. One person was killed; five people were wounded. The shooter was apprehended by law enforcement at another location.</t>
  </si>
  <si>
    <t>On September 9, 2021, at approximately 3:30 p.m., an identified male (Lamar Taylor), 43, armed with a handgun and a shotgun, began shooting at people inside and outside Elks Lodge 473, Colorado Springs, Colorado. Two people (managers) were killed. The shooter was apprehended by law enforcement at another location eight days later.</t>
  </si>
  <si>
    <t>On September 10, 2021, at approximately 12 a.m., an identified male (Wesley Mitchell), 29, armed with a gun, began shooting at people outside Le Palace nightclub, and in an unspecified neighborhood, Orlando, Florida. Four people were wounded (including a security guard). The shooter was apprehended by law enforcement at another location.</t>
  </si>
  <si>
    <t>On September 23, 2021, at approximately 1:30 p.m., an identified male (UK Thang), 29, armed with two handguns and a rifle, began shooting at people in Kroger Grocery Store, Collierville, Tennessee. One person was killed; 14 people were wounded (10 employees). The shooter committed suicide at the scene before law enforcement arrived.</t>
  </si>
  <si>
    <t>On October 8, 2021, at approximately 3:45 p.m., an identified male, 45, armed with a handgun, began shooting at people at various unspecified locations in Los Angeles, California. One person was wounded. The shooter was killed by law enforcement at the scene.</t>
  </si>
  <si>
    <t>On November 4, 2021, at approximately 12:30 a.m., an identified male, 22, armed with a handgun, began shooting at people at a Chevron Gas Station, Las Vegas, Nevada. One person was killed. The shooter was apprehended by law enforcement at another location.</t>
  </si>
  <si>
    <t>On November 20, 2021, between approximately 10:11 a.m. and 11:28 a.m., an identified male (James Louis Hooper, Jr.), 51, armed with a handgun, began shooting at people in vehicles on Interstate 65, Louisville, Kentucky. One person was wounded. The shooter was apprehended by law enforcement at the scene.</t>
  </si>
  <si>
    <t>On November 27, 2021, at approximately 9:12 a.m., an identified male (Anthony Oliver), 54, armed with a handgun, began shooting inside a bus at Kalamazoo Transportation Center, Kalamazoo, Michigan. Three people were wounded. The shooter was killed by law enforcement at the scene following an exchange of gunfire.</t>
  </si>
  <si>
    <t>On November 30, 2021, at approximately 12:51 p.m., an identified male, 15, armed with a handgun, began shooting inside Oxford High School, Oxford, Michigan. Four people were killed (students); seven people (six students and one teacher) were wounded. The shooter was apprehended by law enforcement at the scene.</t>
  </si>
  <si>
    <t>On December 27, 2021, between approximately 5:25 p.m. and 6:11 p.m., an identified male (Lyndon McLeod), 47, armed with a handgun and a rifle, began shooting at people at various locations in Denver and Lakewood, Colorado. Five people were killed (two employees); two people (including one law enforcement officer) were wounded. The shooter was killed by law enforcement after an exchange of gunfire at another location.</t>
  </si>
  <si>
    <t>On January 25, 2022, between approximately 8:15 p.m. and 9:00 p.m., an identified male shooter, 34, armed with a rifle, began shooting at people at various identified locations, Oklahoma City, Oklahoma. One person was wounded. The shooter was apprehended by law enforcement at another location.</t>
  </si>
  <si>
    <t>On February 2, 2022, at approximately 7:33 p.m., an identified male shooter, 21, armed with a handgun, began shooting at people at Oroville Dam and Feather River Boulevards, Oroville, California. One person was killed; four people were wounded. The shooter was apprehended by law enforcement at another location.</t>
  </si>
  <si>
    <t>On February 6, 2022, at approximately 3:30 a.m., an unidentified shooter, age unspecified, armed with a handgun, began shooting at people in the Players Sports Bar and Grill, Fort Lauderdale, Florida. Four people were wounded. The shooter is at large.</t>
  </si>
  <si>
    <t>On February 11, 2022, at approximately 2:15 a.m., an identified male shooter, 36, armed with a handgun and rifle, began shooting at people at a residence, Phoenix, Arizona. One person was killed; nine people were wounded (all law enforcement). The shooter committed suicide after an exchange of gunfire with law enforcement at the scene.</t>
  </si>
  <si>
    <t>On February 28, 2022, between approximately 6:00 a.m. and 8:00 a.m., an identified male shooter, 41, armed with a rifle, began shooting at people in a residential neighborhood, Shannon Hills, Arkansas. There were no casualties reported. The shooter was apprehended by law enforcement at the scene.</t>
  </si>
  <si>
    <t>On March 11, 2022, at approximately 9:56 a.m., an identified male shooter, 21, armed with a handgun, began shooting at people/cars on Interstate 71, Columbus, Ohio. There were no casualties reported. The shooter was apprehended by law enforcement at the scene following an exchange of gunfire.</t>
  </si>
  <si>
    <t>On March 14, 2022, at approximately 2:17 p.m., an identified male shooter, 52, armed with two handguns and a rifle, began shooting at people in an residential neighborhood, Albuquerque, New Mexico. One person was killed; five people (including three law enforcement officers) were wounded. The shooter was killed by law enforcement at the scene.</t>
  </si>
  <si>
    <t>On March 17, 2022, at approximately 3:23 p.m., an identified male shooter, 34, armed with a handgun, began shooting at people on a transit bus at an unspecified location, Fort Lauderdale, Florida. Two people were killed; two people were wounded. The shooter was apprehended by law enforcement at the scene.</t>
  </si>
  <si>
    <t>On March 19, 2022, at approximately 1:30 a.m., an unidentified male shooter, age unspecified, armed with a gun, began shooting at people in the Showtime Bar and Lounge, Queens, New York. Two people (off-duty corrections officers) were wounded. The shooter is at large.</t>
  </si>
  <si>
    <t>On April 5, 2022, at approximately 10:34 p.m., an identified male shooter, 51, armed with a rifle, began shooting at people in the Frankische Plant, Anderson, South Carolina. One person was killed (employee), and one person (employee) was wounded. The shooter committed suicide at the scene before law enforcement arrived.</t>
  </si>
  <si>
    <t>On April 12, 2022, at approximately 8:24 a.m., an identified male shooter, 62, armed with a handgun, began shooting at people in the 36th Street Station, Brooklyn, New York. Twenty-three people were wounded (10 by gunfire). The shooter was apprehended by law enforcement at another location the following day.</t>
  </si>
  <si>
    <t>On April 15, 2022, between approximately 10:48 a.m. and 10:51 a.m., an identified male shooter, 23, armed with a handgun, began shooting at moving vehicles on County Road C in Oakland, Wisconsin. There were no casualties reported. The shooter was apprehended by law enforcement at another location.</t>
  </si>
  <si>
    <t>On April 17, 2022, at approximately 12:30 a.m., an identified male shooter, 63, armed with a handgun and a rifle, began shooting at people at neighboring residences, Florissant, Colorado. There were no casualties reported. The shooter committed suicide at the scene after the arrival of law enforcement.</t>
  </si>
  <si>
    <t>On April 22, 2022, at approximately 3:28 p.m., an identified male shooter, 23, armed with a handgun and two rifles, began shooting at people in Edmund Burke School, Washington, D.C. Four people were wounded (including one security officer). The shooter committed suicide at the scene after the arrival of law enforcement.</t>
  </si>
  <si>
    <t>On May 7, 2022, at approximately 12:30 p.m., an identified male shooter, 31, armed with a rifle, began shooting at people at various locations, Round Rock, Texas. One person was wounded. The shooter was killed by law enforcement after an exchange of gunfire at the scene.</t>
  </si>
  <si>
    <t>On May 9, 2022, at approximately 7:15 a.m., an identified female shooter, 57, armed with a gun, began shooting at people on a bus in a residential neighborhood, Suwanee, Georgia. One person was wounded (bus driver, an employee). The shooter was apprehended by law enforcement at another location.</t>
  </si>
  <si>
    <t>On May 9, 2022, at approximately 7:15 a.m., an identified male shooter, 25, armed with two handguns, began shooting at people outside a housing complex, Atlanta, Georgia. There were no casualties reported. The shooter was apprehended by law enforcement at the scene.</t>
  </si>
  <si>
    <t>On May 11, 2022, at approximately 2:20 p.m., an identified male shooter, 36, armed with a rifle, began shooting at people in Hair World Salon, Dallas, Texas. Three people (employees) were wounded. The shooter was apprehended by law enforcement at another location (six days later).</t>
  </si>
  <si>
    <t>On May 14, 2022, at approximately 2:32 p.m., an identified male shooter, 18, armed with a rifle, began shooting at people Inside and outside Tops Friendly Markets, Buffalo, New York. Ten people were killed (including one armed security officer); three people were wounded. The shooter exchanged gunfire with an armed security officer inside the location. The shooter was apprehended by law enforcement at the scene.</t>
  </si>
  <si>
    <t>On May 15, 2022, at approximately 1:26 p.m., an identified male shooter, 68, armed with a handgun, began shooting at people in Geneva Presbyterian Church, Laguna Woods, California. One person was killed; five people were wounded. The shooter was apprehended by law enforcement at the scene after being restrained by citizens.</t>
  </si>
  <si>
    <t>On May 24, 2022, at approximately 11:32 a.m., an identified male shooter, 18, armed with a rifle, began shooting at people in Robb Elementary School, Uvalde, Texas. Twentyone people were killed (19 students, two teachers); 17 people were wounded (including three law enforcement officers). The shooter was killed by law enforcement after an exchange of gunfire at the scene.</t>
  </si>
  <si>
    <t>On May 25, 2022, at approximately 10:45 p.m., an identified male shooter, 37, armed with a rifle, began shooting at people outside the Vista View Apartments, Charleston, West Virginia. There were no casualties reported. The shooter was killed by an armed citizen at the scene.</t>
  </si>
  <si>
    <t>On May 28, 2022, at approximately 2:00 p.m., an identified male shooter, 40, armed with a rifle, began shooting at moving cars on Old River Road, Florence, South Carolina. One person was killed; one person was wounded. The shooter was apprehended by law enforcement at the scene.</t>
  </si>
  <si>
    <t>On June 1, 2022, at approximately 4:52 p.m., an identified male shooter, 45, armed with a handgun and a rifle, began shooting at people in Natalie Medical Building, Saint Francis Hospital, Tulsa, Oklahoma. Four people were killed (three employees). The shooter committed suicide at the scene after the arrival of law enforcement.</t>
  </si>
  <si>
    <t>On June 9, 2022, at approximately 2:30 p.m., an identified male shooter (Joe Louis Esquivel), 23, armed with a handgun, began shooting at people in Columbia Machine Inc., Smithsburg, Maryland. Three people (employees) were killed; two people (one employee and one law enforcement officer) were wounded. The shooter was apprehended by law enforcement after an exchange of gunfire at another location.</t>
  </si>
  <si>
    <t>On June 12, 2022, at approximately 6:15 p.m., an identified male shooter, 52, armed with a handgun, began shooting at people at various locations, Ellisville, Missouri. Two people were wounded. The shooter was apprehended by law enforcement at another location.</t>
  </si>
  <si>
    <t>On June 13, 2022, at approximately 8:43 a.m., an identified male shooter, 42, armed with a handgun, began shooting at people in Duncanville Fieldhouse, Duncanville, Texas. There were no casualties reported. The shooter was killed by law enforcement after an exchange of gunfire at the scene.</t>
  </si>
  <si>
    <t>On June 16, 2022, at approximately 6:22 p.m., an identified male shooter, 70, armed with a handgun, began shooting at people in Saint Stephen’s Episcopal Church, Vestavia Hills, Alabama. Three people were killed. The shooter was apprehended by law enforcement at the scene after being restrained by a citizen.</t>
  </si>
  <si>
    <t>House of Worship </t>
  </si>
  <si>
    <t>On June 21, 2022, between approximately 4:52 a.m. and 5:06 a.m., an identified male shooter, 24, armed with a handgun, began shooting at people at various locations, Philadelphia, Pennsylvania. One person was killed. The shooter was apprehended by law enforcement at another location.</t>
  </si>
  <si>
    <t>On July 4, 2022, at approximately 9:20 a.m., an identified male shooter, 26, armed with two rifles, began shooting at people at various locations, Germantown, Maryland, and Tysons, Virginia. There were no casualties reported. The shooter was apprehended by law enforcement at another location.</t>
  </si>
  <si>
    <t>On July 4, 2022, at approximately 10:10 a.m., an identified male shooter, 21, armed with a rifle, began shooting at people during a Fourth of July parade on Central Avenue, Highland Park, Illinois. Seven people were killed; 48 people were wounded. The shooter was apprehended by law enforcement at another location.</t>
  </si>
  <si>
    <t>On July 17, 2022, at approximately 5:56 p.m., an identified male shooter, 20, armed with a rifle, began shooting at people in Greenwood Park Mall, Greenwood, Indiana. Three people were killed; two people were wounded. The shooter was killed by an armed citizen at the scene.</t>
  </si>
  <si>
    <t>On July 25, 2022, between approximately 4:20 a.m. and 5:45 a.m., an identified male shooter, 24, armed with a gun, began shooting at people at various locations, Kinston, North Carolina. Two people were killed. The shooter was apprehended by law enforcement at another location.</t>
  </si>
  <si>
    <t>On July 27, 2022, at approximately 12:11 a.m., an unidentified shooter, age unspecified, armed with a shotgun, began shooting at people at an unspecified location, Detroit, Michigan. There were no casualties reported. The shooter is at large.</t>
  </si>
  <si>
    <t>On July 31, 2022, at approximately 2:40 a.m., an identified male shooter, 36, armed with two rifles, began shooting at people at a residence, Detroit, Michigan. Two people were killed; six people were wounded. The shooter was apprehended by law enforcement at the scene.</t>
  </si>
  <si>
    <t>On August 14, 2022, between approximately 2:59 p.m. and 5:14 p.m., an identified male shooter, 31, armed with a handgun, began shooting at people at various locations, Little Rock, Arkansas. One person was killed; one person was wounded. The shooter was apprehended by law enforcement at another location.</t>
  </si>
  <si>
    <t>On August 17, 2022, between approximately 5:15 a.m. and 7:56 a.m., an identified male shooter, 39, armed with a handgun, began shooting at people at various locations, Interstate 85, Alabama and Georgia. One person was wounded. The shooter was apprehended by law enforcement at another location.</t>
  </si>
  <si>
    <t>On August 28, 2022, at approximately 1:07 a.m., an identified male shooter, 54, armed with a shotgun, began shooting at people evacuating a fire at a housing complex, Houston, Texas. Three people (residents) were killed; three people (residents) were wounded. The shooter was killed by law enforcement at the scene.</t>
  </si>
  <si>
    <t>On August 28, 2022, between approximately 4:45 a.m. and 7:10 a.m., an identified male shooter, 19, armed with a handgun, began shooting at people at various locations, Detroit, Michigan. Three people were killed; one person was wounded. The shooter was apprehended by law enforcement at another location.</t>
  </si>
  <si>
    <t>On August 28, 2022, at approximately 7:04 p.m., an identified male shooter (Ethan Blair Miller), 20, armed with a rifle, began shooting at people at the Forum Shopping Center and the center’s Safeway, Bend, Oregon. Two people were killed (employee and customer); two people were wounded. After being confronted by an employee, the shooter committed suicide at the scene after law enforcement arrived.</t>
  </si>
  <si>
    <t>On August 28, 2022, at approximately 8:30 p.m., an identified male shooter, 24, armed with a rifle, began shooting at people inside and outside Days Inn Hotel, Phoenix, Arizona. Two people were killed; five people (including two law enforcement officers) were wounded. The shooter committed suicide at the scene following an exchange of gunfire with law enforcement.</t>
  </si>
  <si>
    <t>On September 7, 2022, between approximately 12:56 a.m. and 8:55 p.m., an identified male shooter, 19, armed with a handgun, began shooting at people at various locations, Memphis, Tennessee. Three people were killed; three people were wounded. The shooter was apprehended by law enforcement at another location.</t>
  </si>
  <si>
    <t>On October 5, 2022, at approximately 6:30 p.m., an identified male shooter, 33, armed with a handgun, began shooting at people at various locations, Baytown, Texas. Two people were killed; two people were wounded. The shooter was killed by law enforcement at the scene.</t>
  </si>
  <si>
    <t>On October 13, 2022, between approximately 5:09 p.m. and 5:21 p.m., an identified male shooter (Austin Thompson), 15, armed with a shotgun, began shooting at people along Neuse River Greenway, Raleigh, North Carolina. Five people were killed (including one off-duty law enforcement officer); two people were wounded (including one law enforcement officer). The shooter was apprehended by law enforcement following an exchange of gunfire at another location.</t>
  </si>
  <si>
    <t>On October 24, 2022, at approximately 9:11 a.m., an identified male shooter, 19, armed with a rifle, began shooting at people in Central Visual and Performing Arts High School, St. Louis, Missouri. Two people were killed (one teacher and one student); seven people (students) were wounded. The shooter was killed by law enforcement after an exchange of gunfire at the scene.</t>
  </si>
  <si>
    <t>On November 19, 2022, at approximately 1:00 p.m., an identified male shooter, 29, armed with a handgun, began shooting at people on Interstate 10, Avondale, Arizona. One person was killed; two people were wounded. The shooter was apprehended by law enforcement at the scene.</t>
  </si>
  <si>
    <t>On November 19, 2022, at approximately 11:56 p.m., an identified nonbinary shooter, 22, armed with a rifle and a handgun, began shooting at people in Club Q, Colorado Springs, Colorado. Five people (two employees) were killed; 28 people were wounded. The shooter was restrained by two unarmed citizens and apprehended by law enforcement at the scene.</t>
  </si>
  <si>
    <t>On November 22, 2022, at approximately 10:12 p.m., an identified male shooter, 31, armed with a handgun, began shooting at people in Walmart #1841, Chesapeake, Virginia. Six people (employees) were killed; six people (employees) were wounded. The shooter committed suicide prior to the arrival of law enforcement at the scene.</t>
  </si>
  <si>
    <t>On December 11, 2022, at approximately 8:00 p.m., an identified male shooter, 36, armed with a handgun, began shooting at people at various locations, Lancaster, Pennsylvania. One person was killed; two people were wounded. The shooter committed suicide prior to the arrival of law enforcement at another location.</t>
  </si>
  <si>
    <t>On December 14, 2022, at approximately 10:41 p.m., an identified male shooter, 19, armed with a rifle, began shooting at people at various locations, Orlando, Florida. Two people (one security guard) were wounded. The shooter was apprehended by law enforcement at another location.</t>
  </si>
  <si>
    <t xml:space="preserve">On January 5, 2023, between 2:01 p.m. and 2:04 p.m., an identified male shooter, 28, armed with a handgun, began shooting people at various locations in Ross Township and Pittsburgh, Pennsylvania. Two people were wounded (one sustained incidental injuries from shattered glass). The shooter was apprehended by law enforcement at another location. </t>
  </si>
  <si>
    <t>On January 12, 2023, between 1:22 p.m. and 2:09 p.m., an identified male shooter, 32, armed with a handgun, began shooting people at various locations in Renton and SeaTac, Washington. One person was killed; two people were wounded. The shooter was apprehended by law enforcement at another location.</t>
  </si>
  <si>
    <t>On January 21, 2023, at approximately 10:22 p.m., an identified male shooter, 72, armed with a handgun, began shooting people inside Star Ballroom Dance Studio in Monterey Park, California. The shooter continued to Lai Lai Ballroom and Studio in Alhambra, California, where he was confronted and disarmed by staff, but evaded apprehension. Eleven people were killed; nine people were wounded. The shooter died by suicide when confronted by law enforcement at another location the following day.</t>
  </si>
  <si>
    <t>On January 23, 2023, at approximately 2:22 p.m., an identified male shooter, 66, armed with a handgun, began shooting people at California Terra Garden (formerly Mountain Mushroom Farm) and Concord Farms in Half Moon Bay, California. Seven people (employees) were killed; one person (employee) was wounded. The shooter was apprehended after surrendering to law enforcement at another location.</t>
  </si>
  <si>
    <t>On January 24, 2023, at approximately 3:30 a.m., an identified male shooter, 21, armed with a handgun, began shooting people inside Circle K convenience store in Yakima, Washington. Three people were killed. The shooter died by suicide at another location before law enforcement arrived.</t>
  </si>
  <si>
    <t xml:space="preserve">On January 27, 2023, between 8:07 p.m. and 9:17 p.m., an identified male shooter, 22, armed with a handgun, began shooting people at various locations in San Diego, California. One person was killed; four people were wounded. The shooter was apprehended by law enforcement at another location. </t>
  </si>
  <si>
    <t>On February 13, 2023, between 8:18 p.m. and 8:30 p.m., an identified male shooter, 43, armed with a handgun, began shooting people at Michigan State University in East Lansing, Michigan. Three people (students) were killed; five people (students) were wounded. The shooter died by suicide at another location after law enforcement arrived.</t>
  </si>
  <si>
    <t>On March 13, 2023, between 4:44 p.m. and 5:30 p.m., an identified male shooter, 49, armed with a handgun, began shooting people at various locations in Lubbock and Slaton, Texas. One person was killed; three people were wounded. The shooter was apprehended by law enforcement at another location.</t>
  </si>
  <si>
    <t xml:space="preserve">On March 22, 2023, at approximately 3:49 p.m., an identified male shooter (Douglas Maurras), 45, armed with a handgun, began shooting people at various locations in French Settlement, Louisiana. One person (neighbor) was wounded. The shooter was apprehended by law enforcement at another location. </t>
  </si>
  <si>
    <t xml:space="preserve">On March 27, 2023, at approximately 6:53 a.m., an identified male shooter, 31, armed with a handgun, began shooting at moving vehicles along Martin Luther King Boulevard in Raleigh, North Carolina. No casualties were reported. The shooter was killed by law enforcement at another location following an exchange of gunfire. </t>
  </si>
  <si>
    <t>On March 27, 2023, at approximately 10:13 a.m., an identified female/transgender male shooter, 28, armed with two rifles and a handgun, began shooting people inside and outside Covenant Presbyterian School in Nashville, Tennessee. Six people (three students and three faculty) were killed; one person (a law enforcement officer sustained incidental injuries) was wounded. The shooter was killed by law enforcement at the scene.</t>
  </si>
  <si>
    <t>On March 28, 2023, at approximately 10:43 p.m., an identified male shooter, 31, armed with a rifle, began shooting people outside Cru Lounge in Memphis, Tennessee. Two people (including a security guard) were wounded. The shooter was apprehended by law enforcement at another location.</t>
  </si>
  <si>
    <t>On April 2, 2023, at approximately 3:15 a.m., an identified male shooter, 30, armed with a handgun, began shooting at people both inside and outside BoSa Donuts in Mesa, Arizona. Two people (one employee) were wounded. The shooter was apprehended by law enforcement at another location three days later.</t>
  </si>
  <si>
    <t>On April 10, 2023, at approximately 8:35 a.m., an identified male shooter, 25, armed with a rifle, began shooting people inside and outside Old National Bank in Louisville, Kentucky. Five people (employees) were killed; eight people (three law enforcement officers and five employees) were wounded. The shooter was killed by law enforcement following an exchange of gunfire at the scene.</t>
  </si>
  <si>
    <t>On April 16, 2023, between 1:02 p.m. and 4:46 p.m., an identified male shooter, 39, armed with a handgun, began shooting people at various locations in Long Beach, California. One person was wounded. The shooter was apprehended by law enforcement following an exchange of gunfire at the scene.</t>
  </si>
  <si>
    <t>On April 18, 2023, at approximately 9:40 a.m., an identified male shooter, 61, armed with a handgun, began shooting people at various locations in Tulsa, Oklahoma. Two people were killed. The shooter was apprehended by law enforcement at the scene.</t>
  </si>
  <si>
    <t>On April 20, 2023, at approximately 8:11 p.m., an identified male shooter, 25, armed with a handgun, began shooting people in the 3500 block of East 96th Street, Indianapolis, Indiana. One person was wounded. The shooter was apprehended by law enforcement at another location.</t>
  </si>
  <si>
    <t>On April 25, 2023, between 4:44 p.m. and 4:50 p.m., an identified male shooter, 23, armed with two handguns, began shooting people in Historic Fourth Ward Skatepark and other locations in Atlanta, Georgia. Two people were wounded. The shooter was apprehended by law enforcement at another location.</t>
  </si>
  <si>
    <t>On April 29, 2023, at approximately 2:20 a.m., an identified male shooter, 39, armed with a rifle, began shooting at moving vehicles along the 9000 block of McArthur Boulevard, Oakland, California. One person was killed. The shooter was apprehended by law enforcement at the scene.</t>
  </si>
  <si>
    <t>On May 1, 2023, at approximately 7:30 p.m., an identified male shooter, 32, armed with a rifle, began shooting people in 17th South River Park in Salt Lake City, Utah. Two people were wounded. The shooter was apprehended by law enforcement at another location.</t>
  </si>
  <si>
    <t>On May 3, 2023, between 11:59 a.m. and 12:08 p.m., an identified male shooter, 24, armed with a handgun, began shooting people inside Northside Family Medicine and Urgent Care in Atlanta, Georgia. One person (patient) was killed; four people (two employees) were wounded. The shooter was apprehended by law enforcement at another location.</t>
  </si>
  <si>
    <t>On May 6, 2023, at approximately 3:36 p.m., an identified male shooter, 33, armed with a rifle, began shooting people at Allen Premium Outlets in Allen, Texas. Eight people (including a security guard) were killed; seven people were wounded. The shooter was killed by law enforcement following an exchange of gunfire at the scene.</t>
  </si>
  <si>
    <t>On May 15, 2023, at approximately 10:56 a.m., an identified male shooter, 18, armed with two handguns and a rifle, began shooting people at various locations in Farmington, New Mexico. Three people were killed; six people (including two law enforcement officers) were wounded. The shooter was killed by law enforcement following an exchange of gunfire at the scene.</t>
  </si>
  <si>
    <t>May 26 and 27, 2023</t>
  </si>
  <si>
    <t>On May 26 and 27, 2023, between 2:41 p.m. and 2:02 a.m., an identified male shooter, 20, armed with a handgun, began shooting people at various locations in Phoenix and Mesa, Arizona. Four people were killed; one person was wounded. The shooter was apprehended by law enforcement at another location.</t>
  </si>
  <si>
    <t>On June 6, 2023, at approximately 9:34 p.m., an identified male shooter, 20, armed with a handgun, began shooting people at various locations in Reedley, California. One person was killed; two people were wounded. The shooter was killed by law enforcement at another location following an exchange of gunfire.</t>
  </si>
  <si>
    <t>On June 17, 2023, between 10:54 a.m. and 3:00 p.m., an identified male shooter, 38, armed with a rifle, began shooting people at various locations in Mifflintown, Pennsylvania. One person (law enforcement officer) was killed; one person (law enforcement officer) was wounded. The shooter was killed by law enforcement at the scene following an exchange of gunfire.</t>
  </si>
  <si>
    <t>On June 17, 2023, at approximately 8:23 p.m., an identified male shooter, 26, armed with a handgun, began shooting people in Gorge Amphitheater Campground in Quincy, Washington. Two people were killed; three people (including a security officer) were wounded. The shooter was apprehended by law enforcement at the scene.</t>
  </si>
  <si>
    <t>On June 23, 2023, at approximately 3:13 p.m., an identified male shooter, 32, armed with a rifle, began shooting at people inside Turnberry Towers in Las Vegas, Nevada. No casualties were reported. The shooter was apprehended by law enforcement at the scene after being shot and detained by a security guard.</t>
  </si>
  <si>
    <t>On July 3, 2023, at approximately 8:28 p.m., an identified male shooter, 40, armed with a rifle, began shooting people at various locations in Philadelphia, Pennsylvania. Four people were killed; four people were wounded (two sustained incidental injuries). The shooter was apprehended by law enforcement at the scene.</t>
  </si>
  <si>
    <t>On July 8, 2023, between 11:10 a.m. and 11:37 a.m., an identified male shooter, 25, armed with a handgun, began shooting people at various locations in New York, New York. One person was killed; three people were wounded. The shooter was apprehended by law enforcement at another location.</t>
  </si>
  <si>
    <t>On July 14, 2023, at approximately 3:00 p.m., an identified male shooter, 37, armed with a handgun and a rifle, began shooting people on 25th Street South, Fargo, North Dakota. One person (law enforcement officer) was killed; three people (including two law enforcement officers) were wounded. The shooter was killed by law enforcement following an exchange of gunfire at the scene.</t>
  </si>
  <si>
    <t>On July 15, 2023, at approximately 10:45 a.m., an identified male shooter, 40, armed with a handgun and a rifle, began shooting people at various locations in Hampton, Georgia. Four people were killed; three people (law enforcement officers) were wounded. The shooter was killed by law enforcement at another location following an exchange of gunfire the next day.</t>
  </si>
  <si>
    <t>On July 23, 2023, between 2:30 a.m. and 5:50 a.m., an identified male shooter, 27, armed with a handgun, began shooting at moving vehicles along Highways 101 and 146 in Monterey County, California. No casualties were reported. The shooter was apprehended by law enforcement at another location.</t>
  </si>
  <si>
    <t>On August 2, 2023, at approximately 8:17 a.m., an identified male shooter, 21, armed with a handgun, began shooting people at various locations in Kansas City and Grandview, Missouri. One person was killed; two people were wounded. The shooter was apprehended by law enforcement at another location.</t>
  </si>
  <si>
    <t>On August 11, 2023, at approximately 10:15 p.m., two identified male shooters, 17, armed with handguns, began shooting people outside a home on the 2200 block of 16th Avenue South, Minneapolis, Minnesota. One person was killed; six people were wounded. The shooters were apprehended by law enforcement at another location eight months later.</t>
  </si>
  <si>
    <t>On August 23, 2023, at approximately 7:04 p.m., an identified male shooter, 59, armed with three handguns and a shotgun, began shooting people inside and outside Cook’s Corner in Trabuco Canyon, California. Three people were killed; six people were wounded. The shooter was killed by law enforcement following an exchange of gunfire at the scene.</t>
  </si>
  <si>
    <t>On August 26, 2023, at approximately 1:08 p.m., an identified male shooter, 21, armed with a handgun and a rifle, began shooting at people outside and inside Dollar General in Jacksonville, Florida. Three people (one employee and two customers) were killed. The shooter died by suicide at the scene after the arrival of law enforcement.</t>
  </si>
  <si>
    <t>On August 31, 2023, at approximately 5:00 p.m., an identified male shooter, 38, armed with a handgun, began shooting people inside Teapioca Lounge in Austin, Texas. One person was killed; one person was wounded. The shooter died by suicide at the scene before law enforcement arrived.</t>
  </si>
  <si>
    <t>On September 21, 2023, at approximately 11:00 p.m., an identified male shooter (Gunner Cole), 21, armed with a handgun, began shooting people in vehicles at Sandestin Golf and Beach Resort in Miramar Beach, Florida. One person was killed; one person was wounded. The shooter was apprehended by law enforcement at another location following an exchange of gunfire.</t>
  </si>
  <si>
    <t>On September 25, 2023, at approximately 2:00 p.m., an identified male shooter, 27, armed with a handgun, began shooting people at a residential complex and a nearby abandoned car wash in Dallas, Texas. One person was killed; three people were wounded. The shooter was apprehended by law enforcement at another location.</t>
  </si>
  <si>
    <t>On October 24, 2023, between 6:02 p.m. and 6:18 p.m., an identified male shooter, 24, armed with a handgun, began shooting people riding motorcycles at various locations in Elyria, Ohio. One person was killed. The shooter was apprehended by law enforcement at another location.</t>
  </si>
  <si>
    <t>On October 25, 2023, between 6:56 p.m. and 7:08 p.m., an identified male shooter, 40, armed with a rifle, began shooting people inside both Just-In-Time Recreation and Schemengees Bar &amp; Grille in Lewiston, Maine. Eighteen people were killed; 13 people were wounded. The shooter died by suicide two days later at another location prior to the arrival of law enforcement.</t>
  </si>
  <si>
    <t>On October 29, 2023, at approximately 1:05 a.m., an identified male shooter, 48, armed with a handgun, began shooting people inside Studio 1258 in Chicago, Illinois. Fifteen people were wounded. The shooter was apprehended by law enforcement at another location.</t>
  </si>
  <si>
    <t>On November 17, 2023, at approximately 3:40 p.m., an identified male shooter, 33, armed with a handgun, began shooting people inside New Hampshire Hospital in Concord, New Hampshire. One person (a security officer) was killed. The shooter was killed by law enforcement at the scene.</t>
  </si>
  <si>
    <t>On November 20, 2023, at approximately 8:35 p.m., an identified male shooter, 20, armed with a rifle, began shooting people inside Walmart Supercenter #2124 in Beavercreek, Ohio. Four people were wounded (three by gunfire and one sustained incidental injuries). The shooter died by suicide upon the arrival of law enforcement.</t>
  </si>
  <si>
    <t>On November 25, 2023, at approximately 6:26 p.m., an identified male shooter, 48, armed with a handgun, began shooting people outside his residence on North Prospect Street in Burlington, Vermont. Three people were wounded. The shooter was apprehended by law enforcement at the scene the following day.</t>
  </si>
  <si>
    <t>On December 6, 2023, at approximately 11:45 a.m., an identified male shooter, 67, armed with a handgun, began shooting people at UNLV in Las Vegas, Nevada. Three people (employees) were killed; one person (visiting professor) was wounded. The shooter was killed by law enforcement at the scene following an exchange of gunfire.</t>
  </si>
  <si>
    <t>On December 6, 2023, at approximately 9:20 p.m., an identified male shooter, 28, armed with a handgun, began shooting occupied vehicles at various locations in flederal Way, Washington. One person was wounded. The shooter was apprehended by law enforcement at another location the following day.</t>
  </si>
  <si>
    <t>Location</t>
  </si>
  <si>
    <t>Berrendo Middle School</t>
  </si>
  <si>
    <t>Martin’s Supermarket</t>
  </si>
  <si>
    <t>The Mall in Columbia</t>
  </si>
  <si>
    <t>Cedarville Rancheria Tribal Office</t>
  </si>
  <si>
    <t>Fort Hood Army Base</t>
  </si>
  <si>
    <t>Jewish Community Center of Greater Kansas City and Village Shalom Retirement Community</t>
  </si>
  <si>
    <t>Federal Express</t>
  </si>
  <si>
    <t>Residence and Construction Site in Jonesboro, Arkansas</t>
  </si>
  <si>
    <t>Multiple Locations in Isla Vista, California</t>
  </si>
  <si>
    <t>Seattle Pacific University</t>
  </si>
  <si>
    <t>Forsyth County Courthouse</t>
  </si>
  <si>
    <t>Cici’s Pizza and Walmart</t>
  </si>
  <si>
    <t>Reynolds High School</t>
  </si>
  <si>
    <t>Sister Marie Lenahan Wellness Center</t>
  </si>
  <si>
    <t>Hon-Dah Resort Casino and Conference Center</t>
  </si>
  <si>
    <t>United Parcel Service</t>
  </si>
  <si>
    <t>Marysville-Pilchuck High School</t>
  </si>
  <si>
    <t>Florida State University</t>
  </si>
  <si>
    <t>Neighborhood in Tallahassee, Florida</t>
  </si>
  <si>
    <t>Government Buildings in Austin, Texas</t>
  </si>
  <si>
    <t>Multiple Locations in Moscow, Idaho</t>
  </si>
  <si>
    <t>Melbourne Square Mall</t>
  </si>
  <si>
    <t>New Hope City Hall</t>
  </si>
  <si>
    <t>Monroeville Mall</t>
  </si>
  <si>
    <t>Sioux Steel Pro∙Tec</t>
  </si>
  <si>
    <t>Dad’s Sing Along Club</t>
  </si>
  <si>
    <t>Multiple Locations in Mesa, Arizona</t>
  </si>
  <si>
    <t>Residence in Panama City Beach, Florida</t>
  </si>
  <si>
    <t>North Milwaukee Avenue, Chicago</t>
  </si>
  <si>
    <t>Trestle Trail Bridge, Wisconsin</t>
  </si>
  <si>
    <t>Walmart Supercenter</t>
  </si>
  <si>
    <t>Emanuel African Methodist Episcopal Church</t>
  </si>
  <si>
    <t>Omni Austin Hotel Downtown</t>
  </si>
  <si>
    <t>Two Military Centers in Chattanooga, Tennessee</t>
  </si>
  <si>
    <t>Grand 16 Theatre</t>
  </si>
  <si>
    <t>Umpqua Community College</t>
  </si>
  <si>
    <t>Syverud Law Office and Miller-Meier Limb and Brace, Inc.</t>
  </si>
  <si>
    <t>Neighborhood in Colorado Springs, Colorado</t>
  </si>
  <si>
    <t>Planned Parenthood – Colorado Springs Westside Health Center</t>
  </si>
  <si>
    <t>Inland Regional Center</t>
  </si>
  <si>
    <t>Multiple Locations in Kalamazoo, Michigan</t>
  </si>
  <si>
    <t>Excel Industries and Newton and Hesston, Kansas</t>
  </si>
  <si>
    <t>Madison Junior/Senior High School</t>
  </si>
  <si>
    <t>Prince George’s County Police Department District 3 Station</t>
  </si>
  <si>
    <t>1 (killed by friendly fire)</t>
  </si>
  <si>
    <t>Antigo High School</t>
  </si>
  <si>
    <t>Knight Transportation Building</t>
  </si>
  <si>
    <t>Arizona State Route 87</t>
  </si>
  <si>
    <t>Memorial Tire and Auto</t>
  </si>
  <si>
    <t>Pulse Nightclub</t>
  </si>
  <si>
    <t>Days Inn and Volunteer Parkway</t>
  </si>
  <si>
    <t>Protest in Dallas, Texas</t>
  </si>
  <si>
    <t>Benny’s Car Wash, Oil Change &amp; B-Quik and Hair Crown Beauty Supply</t>
  </si>
  <si>
    <t>House Party in Mukilteo, Washington</t>
  </si>
  <si>
    <t>Multiple Locations in Joplin, Missouri</t>
  </si>
  <si>
    <t>Multiple Locations in Philadelphia, Pennsylvania</t>
  </si>
  <si>
    <t>Cascade Mall</t>
  </si>
  <si>
    <t>Law Street in Houston, Texas</t>
  </si>
  <si>
    <t>Townville Elementary School</t>
  </si>
  <si>
    <t>FreightCar America</t>
  </si>
  <si>
    <t>H-E-B Grocery Store</t>
  </si>
  <si>
    <t>Fort Lauderdale-Hollywood International Airport</t>
  </si>
  <si>
    <t>West Liberty-Salem High School</t>
  </si>
  <si>
    <t>Marathon Savings Bank and Tlusty, Kennedy &amp; Dirks, S.C.</t>
  </si>
  <si>
    <t>Las Vegas Bus</t>
  </si>
  <si>
    <t>Residence and Bus Stop in Sanford, Florida</t>
  </si>
  <si>
    <t>The Cooler</t>
  </si>
  <si>
    <t>Multiple Locations in Fresno, California</t>
  </si>
  <si>
    <t>Group Home in Topeka, Kansas</t>
  </si>
  <si>
    <t>La Jolla Crossroads Apartment Complex</t>
  </si>
  <si>
    <t>Pine Kirk Care Center</t>
  </si>
  <si>
    <t>Fiamma Inc.</t>
  </si>
  <si>
    <t xml:space="preserve">Weis Supermarket </t>
  </si>
  <si>
    <t>Eugene Simpson Stadium Park</t>
  </si>
  <si>
    <t>UPS Customer Center</t>
  </si>
  <si>
    <t>Multiple Locations in La Madera, Tres Piedras, and Abiquiu, New Mexico</t>
  </si>
  <si>
    <t>Bronx-Lebanon Hospital Center</t>
  </si>
  <si>
    <t>Highway 141 in Gateway, Colorado</t>
  </si>
  <si>
    <t>Clovis-Carver Public Library</t>
  </si>
  <si>
    <t>Freeman High School</t>
  </si>
  <si>
    <t>Burnette Chapel Church of Christ</t>
  </si>
  <si>
    <t>Route 91 Harvest Festival</t>
  </si>
  <si>
    <t xml:space="preserve">Advanced Granite Solutions and 28th Street Auto Sales and Service </t>
  </si>
  <si>
    <t>Multiple Locations in Clearlake Oaks, California</t>
  </si>
  <si>
    <t>Walmart in Thornton, Colorado</t>
  </si>
  <si>
    <t>First Baptist Church in Sutherland Springs, Texas</t>
  </si>
  <si>
    <t>Rancho Tehama Elementary School and Multiple Locations in Tehama County, California</t>
  </si>
  <si>
    <t>Dollar General Store</t>
  </si>
  <si>
    <t>Schlenker Automotive</t>
  </si>
  <si>
    <t>Aztec High School</t>
  </si>
  <si>
    <t xml:space="preserve">Multiple Locations in Baltimore, Maryland </t>
  </si>
  <si>
    <t>University of Cincinnati Medical Center</t>
  </si>
  <si>
    <t>Marshall County High School</t>
  </si>
  <si>
    <t>Marjory Stoneman Douglas High School</t>
  </si>
  <si>
    <t>City Grill Café</t>
  </si>
  <si>
    <t>YouTube Headquarters</t>
  </si>
  <si>
    <t>Waﬄe House</t>
  </si>
  <si>
    <t>Highway 365 Near Whitehall Road in Gainesville, Georgia</t>
  </si>
  <si>
    <t>North Side Neighborhood in Evansville, Indiana</t>
  </si>
  <si>
    <t>Dixon High School</t>
  </si>
  <si>
    <t>Santa Fe High School</t>
  </si>
  <si>
    <t>Louie’s Lakeside Eatery</t>
  </si>
  <si>
    <t>Noblesville West Middle School</t>
  </si>
  <si>
    <t>Highway 509 Near Seattle-Tacoma International Airport</t>
  </si>
  <si>
    <t>Capital Gazette</t>
  </si>
  <si>
    <t>Virginia Beach Oceanfront</t>
  </si>
  <si>
    <t>Walmart</t>
  </si>
  <si>
    <t>Ben E. Keith Gulf Coast</t>
  </si>
  <si>
    <t>GLHF Game Bar</t>
  </si>
  <si>
    <t>Fifth Third Center</t>
  </si>
  <si>
    <t>T &amp; T Trucking, Inc. and a Residence</t>
  </si>
  <si>
    <t>WTS Paradigm</t>
  </si>
  <si>
    <t>Masontown Borough Municipal Center</t>
  </si>
  <si>
    <t>Rite Aid Perryman Distribution Center’s Liberty Support Center</t>
  </si>
  <si>
    <t>Kroger Grocery Store</t>
  </si>
  <si>
    <t>Tree of Life Synagogue</t>
  </si>
  <si>
    <t>Hot Yoga Tallahassee</t>
  </si>
  <si>
    <t>Helen Vine Recovery Center</t>
  </si>
  <si>
    <t>Borderline Bar and Grill</t>
  </si>
  <si>
    <t>Ben E. Keith Albuquerque</t>
  </si>
  <si>
    <t>Mercy Hospital &amp; Medical Center</t>
  </si>
  <si>
    <t>Motel 6</t>
  </si>
  <si>
    <t>SunTrust Bank</t>
  </si>
  <si>
    <t>PJ Harrigan’s Bar &amp; Grill and Residence</t>
  </si>
  <si>
    <t>The Asian Bistro</t>
  </si>
  <si>
    <t>Henry Pratt Company Warehouse</t>
  </si>
  <si>
    <t>T-Mart Convenience Store</t>
  </si>
  <si>
    <t>West Palm Beach Department of Veterans Affairs Medical Center</t>
  </si>
  <si>
    <t>Lake City Neighborhood, Seattle, Washington</t>
  </si>
  <si>
    <t>Chabad of Poway Synagogue</t>
  </si>
  <si>
    <t>Woodford A. Kennedy Building, University of North Carolina at Charlotte</t>
  </si>
  <si>
    <t>STEM School Highlands Ranch</t>
  </si>
  <si>
    <t>B. Dependable Plumbing</t>
  </si>
  <si>
    <t>Virginia Beach Municipal Center</t>
  </si>
  <si>
    <t>Interstate 35, Oklahoma City</t>
  </si>
  <si>
    <t>Earle Cabell Federal Courthouse</t>
  </si>
  <si>
    <t>Morgan Hill Ford</t>
  </si>
  <si>
    <t>Best Moves</t>
  </si>
  <si>
    <t>Multiple Locations in San Fernando Valley, California</t>
  </si>
  <si>
    <t>Gilroy Garlic Festival</t>
  </si>
  <si>
    <t>Walmart Supercenter #848</t>
  </si>
  <si>
    <t>Walmart Supercenter #2201</t>
  </si>
  <si>
    <t>Oregon Historic District in Dayton, Ohio</t>
  </si>
  <si>
    <t>Jesse Brown Veterans Affairs Medical Center</t>
  </si>
  <si>
    <t>Multiple Locations in Midland and Odessa, Texas</t>
  </si>
  <si>
    <t>Tequila KC Bar</t>
  </si>
  <si>
    <t>Chestnut Pointe Apartments and Palmetto Tire and Auto</t>
  </si>
  <si>
    <t>Saugus High School</t>
  </si>
  <si>
    <t>Joint Base Pearl Harbor-Hickam</t>
  </si>
  <si>
    <t>Naval Air Station Pensacola</t>
  </si>
  <si>
    <t>Jersey City Kosher Supermarket and Bayview Cemetery</t>
  </si>
  <si>
    <t>West Freeway Church of Christ</t>
  </si>
  <si>
    <t>9ine Ultra Lounge</t>
  </si>
  <si>
    <t>NYPD 41st Precinct Office</t>
  </si>
  <si>
    <t>Portstewart Senior Apartments</t>
  </si>
  <si>
    <t>Molson Coors Building</t>
  </si>
  <si>
    <t>Kum &amp; Go Gas Station</t>
  </si>
  <si>
    <t>Unspecified Shopping Center in Tulsa, Oklahoma</t>
  </si>
  <si>
    <t>McDonald’s Restaurant</t>
  </si>
  <si>
    <t>Super 8 Hotel</t>
  </si>
  <si>
    <t>Westgate Entertainment District</t>
  </si>
  <si>
    <t>Naval Air Station Corpus Christi</t>
  </si>
  <si>
    <t>Centennial Bridge</t>
  </si>
  <si>
    <t>Indoor Comfort and Heating</t>
  </si>
  <si>
    <t>Multiple Locations in Paso Robles, California</t>
  </si>
  <si>
    <t>Rebar Bar and Lounge</t>
  </si>
  <si>
    <t>Giuseppe’s Pizzeria</t>
  </si>
  <si>
    <t>Applebee’s Restaurant</t>
  </si>
  <si>
    <t>Bunn-O-Matic Warehouse</t>
  </si>
  <si>
    <t>Walmart Distribution Facility</t>
  </si>
  <si>
    <t>Jefferson Square Park</t>
  </si>
  <si>
    <t>Unspecified Residential Address in Manteca, California</t>
  </si>
  <si>
    <t>Residential Neighborhood in Eagle River, Alaska</t>
  </si>
  <si>
    <t>Multiple Locations in Tampa, Florida</t>
  </si>
  <si>
    <t>Tin Cup Campground</t>
  </si>
  <si>
    <t>Multiple Locations in Dayton, Texas</t>
  </si>
  <si>
    <t>Vons Gas Station</t>
  </si>
  <si>
    <t>Interstate 95 in Nashville, North Carolina</t>
  </si>
  <si>
    <t>“Next Generation All Gas” Protest/Block Party</t>
  </si>
  <si>
    <t>East Market &amp; Restaurant</t>
  </si>
  <si>
    <t>Infinity Lounge</t>
  </si>
  <si>
    <t>Sahara Theater</t>
  </si>
  <si>
    <t>Sports Unlimited Bar and Lounge</t>
  </si>
  <si>
    <t>Mayfair Mall</t>
  </si>
  <si>
    <t>Sonic Restaurant</t>
  </si>
  <si>
    <t>Multiple Locations in Henderson, Nevada, and Parker, Arizona</t>
  </si>
  <si>
    <t>West Garfield Park</t>
  </si>
  <si>
    <t>La Vaquita Deli</t>
  </si>
  <si>
    <t>U.S. Army Recruiting Station</t>
  </si>
  <si>
    <t>Get Glammed Beauty Bar</t>
  </si>
  <si>
    <t>Don Carter Lanes</t>
  </si>
  <si>
    <t>Epic Ultra Lounge</t>
  </si>
  <si>
    <t>Various locations in Chicago and Evanston, IL</t>
  </si>
  <si>
    <t>Various locations, Columbus, OH</t>
  </si>
  <si>
    <t>Various locations, Houston, TX</t>
  </si>
  <si>
    <t>Allina Health Clinic, Buffalo, MN</t>
  </si>
  <si>
    <t>Jefferson Gun Outlet, Metairie, LA</t>
  </si>
  <si>
    <t>Various locations, Acworth, Atlanta, GA</t>
  </si>
  <si>
    <t>Various locations, Austin, IL</t>
  </si>
  <si>
    <t>King Soopers Grocery Store, Boulder, CO</t>
  </si>
  <si>
    <t>Various locations, Baltimore County, MD</t>
  </si>
  <si>
    <t>Unspecified Commercial Office Complex, Orange, CA</t>
  </si>
  <si>
    <t>Riverside Tech Park/Fort Detrick, Frederick, MD</t>
  </si>
  <si>
    <t>Kent Moore Cabinets Corporate, Bryan, TX</t>
  </si>
  <si>
    <t>Snappy Mart Convenience Store, Koshkonong, MO</t>
  </si>
  <si>
    <t>241 Main Street, Branford, CT</t>
  </si>
  <si>
    <t>San Antonio International Airport, San Antonio, TX</t>
  </si>
  <si>
    <t>FedEx Ground Plainfield Operations Center, Indianapolis, IN</t>
  </si>
  <si>
    <t>Stop &amp; Shop Store, West Hempstead, NY</t>
  </si>
  <si>
    <t>Wawa Gas Station, Allentown, PA</t>
  </si>
  <si>
    <t>Gaslamp Quarter, San Diego, CA</t>
  </si>
  <si>
    <t>Various locations, Fullerton, CA</t>
  </si>
  <si>
    <t>Oneida Casino, Green Bay, WI</t>
  </si>
  <si>
    <t>Rigby Middle School, Rigby, ID</t>
  </si>
  <si>
    <t>Three Corners Townhouses, Fort Smith, AR</t>
  </si>
  <si>
    <t>Santa Clara Valley Transportation Authority Rail Yard, San Jose, CA</t>
  </si>
  <si>
    <t>Various locations, Indianapolis, IN</t>
  </si>
  <si>
    <t>Various locations, Atlanta, GA</t>
  </si>
  <si>
    <t>Azuza Hookah Bar and Lounge, Houston, TX</t>
  </si>
  <si>
    <t>Publix Grocery Store, Royal Palm Beach, FL</t>
  </si>
  <si>
    <t>Various locations, Phenix City, AL and Columbus, GA</t>
  </si>
  <si>
    <t>Winston-Salem Police Department District One Office, Winston-Salem, NC</t>
  </si>
  <si>
    <t>Mueller Manufacturing Company, Albertville, AL</t>
  </si>
  <si>
    <t>Various locations, Phoenix, AZ</t>
  </si>
  <si>
    <t>Old Town Arvada, Arvada, CO</t>
  </si>
  <si>
    <t>Walmart Supercenter #1217, Franklin, NC</t>
  </si>
  <si>
    <t>Lock 4 Park, Gallatin, TN</t>
  </si>
  <si>
    <t>Various locations, Winthrop, MA</t>
  </si>
  <si>
    <t>Gallops Gas Station, Kendallville, IN</t>
  </si>
  <si>
    <t>Various locations, Cleveland Park, Spartanburg, SC</t>
  </si>
  <si>
    <t>Various locations, Boone, NC</t>
  </si>
  <si>
    <t>Various locations, Tucson, AZ</t>
  </si>
  <si>
    <t>Palace Inn Motel, Houston, TX</t>
  </si>
  <si>
    <t>Marathon Gas Station and Tony’s Gas Station, Toccoa, GA</t>
  </si>
  <si>
    <t>Smile Direct Club Facility, Antioch, TN</t>
  </si>
  <si>
    <t>Various locations; Richmond County, Wrens, GA; and Graniteville, SC</t>
  </si>
  <si>
    <t>Mt. Zion Church, Scott County, MS</t>
  </si>
  <si>
    <t>South Beach Pier, South Haven, MI</t>
  </si>
  <si>
    <t>La Cerveceria de Barrio Restaurant, Miami Beach, FL</t>
  </si>
  <si>
    <t>Redondo Beach Pier, Redondo Beach, CA</t>
  </si>
  <si>
    <t>Specified residential locations, Lakeland, FL</t>
  </si>
  <si>
    <t>Various locations, Las Vegas, NV</t>
  </si>
  <si>
    <t>Enigma Club &amp; Lounge, Wichita, KS</t>
  </si>
  <si>
    <t>Elks Lodge 473, Colorado Springs, CO</t>
  </si>
  <si>
    <t>Various locations (La Palace nightclub and unspecified neighborhood), Orlando, FL</t>
  </si>
  <si>
    <t>Kroger Grocery Store, Collierville, TN</t>
  </si>
  <si>
    <t>Various unspecified locations, Los Angeles, CA</t>
  </si>
  <si>
    <t>Agrex Elevator, Superior, NE</t>
  </si>
  <si>
    <t>Chevron Gas Station, Las Vegas, NV</t>
  </si>
  <si>
    <t>Interstate 65, Louisville, KY</t>
  </si>
  <si>
    <t>Kalamazoo Transportation Center, Kalamazoo, MI</t>
  </si>
  <si>
    <t>Oxford High School, Oxford, MI</t>
  </si>
  <si>
    <t>Various locations, Denver, CO</t>
  </si>
  <si>
    <t>Various Locations</t>
  </si>
  <si>
    <t>Oroville Dam and Feather River Boulevard</t>
  </si>
  <si>
    <t>Players Sports Bar and Grill</t>
  </si>
  <si>
    <t>Residential Location</t>
  </si>
  <si>
    <t>Interstate 71</t>
  </si>
  <si>
    <t>Broward County Transit Bus</t>
  </si>
  <si>
    <t>Showtime Bar and Lounge</t>
  </si>
  <si>
    <t>Frankische Plant</t>
  </si>
  <si>
    <t>36th Street Station</t>
  </si>
  <si>
    <t>County Road C</t>
  </si>
  <si>
    <t>Edmund Burke School</t>
  </si>
  <si>
    <t>Gwinnett County School Bus</t>
  </si>
  <si>
    <t>Hair World Salon</t>
  </si>
  <si>
    <t>Tops Friendly Markets</t>
  </si>
  <si>
    <t>Geneva Presbyterian Church</t>
  </si>
  <si>
    <t>Robb Elementary School</t>
  </si>
  <si>
    <t>Vista View Apartments</t>
  </si>
  <si>
    <t>Old River Road</t>
  </si>
  <si>
    <t>Saint Francis Hospital</t>
  </si>
  <si>
    <t>Columbia Machine Inc.</t>
  </si>
  <si>
    <t>Various Locations </t>
  </si>
  <si>
    <t>Duncanville Fieldhouse</t>
  </si>
  <si>
    <t>Saint Stephen’s Episcopal Church</t>
  </si>
  <si>
    <t>Central Avenue</t>
  </si>
  <si>
    <t>Greenwood Park Mall</t>
  </si>
  <si>
    <t>Frisbee Street and Telegraph Road</t>
  </si>
  <si>
    <t>Forum Shopping Center/Safeway</t>
  </si>
  <si>
    <t>Days Inn Hotel</t>
  </si>
  <si>
    <t>Neuse River Greenway</t>
  </si>
  <si>
    <t>Central Visual and Performing Arts High School</t>
  </si>
  <si>
    <t>Interstate 10</t>
  </si>
  <si>
    <t>Club Q</t>
  </si>
  <si>
    <t>Walmart #1841</t>
  </si>
  <si>
    <t>Multiple Locations</t>
  </si>
  <si>
    <t>Star Ballroom Dance Studio and Lai Lai Ballroom and Studio</t>
  </si>
  <si>
    <t>California Terra Garden and Concord Farms</t>
  </si>
  <si>
    <t>Circle K Convenience Store</t>
  </si>
  <si>
    <t>Michigan State University</t>
  </si>
  <si>
    <t>Martin Luther King Boulevard and Coleman Street</t>
  </si>
  <si>
    <t>Covenant Presbyterian School</t>
  </si>
  <si>
    <t>Cru Lounge</t>
  </si>
  <si>
    <t>BoSa Donuts</t>
  </si>
  <si>
    <t>Old National Bank</t>
  </si>
  <si>
    <t>3500 Block of East 96th Street</t>
  </si>
  <si>
    <t>9000 Block of McArthur Boulevard</t>
  </si>
  <si>
    <t>17th South River Park</t>
  </si>
  <si>
    <t>Northside Family Medicine and Urgent Care</t>
  </si>
  <si>
    <t>Allen Premium Outlets</t>
  </si>
  <si>
    <t>Gorge Amphitheater Campground</t>
  </si>
  <si>
    <t>Turnberry Towers</t>
  </si>
  <si>
    <t>25th Street South</t>
  </si>
  <si>
    <t>Highways 101 and 146</t>
  </si>
  <si>
    <t>2200 Block of 16th Avenue South</t>
  </si>
  <si>
    <t>Cook’s Corner</t>
  </si>
  <si>
    <t>Dollar General</t>
  </si>
  <si>
    <t>Teapioca Lounge</t>
  </si>
  <si>
    <t>Multiple Locations at Sandestin Golf and Beach Resort</t>
  </si>
  <si>
    <t>Just-In-Time Recreation and Schemengees Bar &amp; Grille</t>
  </si>
  <si>
    <t>Studio 1258</t>
  </si>
  <si>
    <t>New Hampshire Hospital</t>
  </si>
  <si>
    <t>Walmart Supercenter #2124</t>
  </si>
  <si>
    <t>North Prospect Street</t>
  </si>
  <si>
    <t>University of Nevada</t>
  </si>
  <si>
    <t>Law Enforcement Officers Killed</t>
  </si>
  <si>
    <t>Law Enforcement Officers Wounded</t>
  </si>
  <si>
    <t>Active shooter incidents stopped by law enforcement officers (1-stopped by law enforcement officers at the scene of the attack or killed by law enforcement officers; 2-apprehended by law enforcement officers at another location or at a later time; 3-The shooter committed suicide after being confronted by law enforcement officers)</t>
  </si>
  <si>
    <t>Law Enforcement Officers Killed total</t>
  </si>
  <si>
    <t>stopped by law enforcement officers at the scene of the attack or killed by law enforcement officers</t>
  </si>
  <si>
    <t>The shooter committed suicide after being confronted by law enforcement officers</t>
  </si>
  <si>
    <t>Law Enforcement Officers Killed total, 0 or 1</t>
  </si>
  <si>
    <t>Law Enforcement Officers Wounded total, 0 or 1</t>
  </si>
  <si>
    <t>A Deep Dive in Cases Where Police Stopped Active Shooters 2014 to 2023</t>
  </si>
  <si>
    <t>Accidentally shot police or wrong civilian</t>
  </si>
  <si>
    <t>Got in way of Police</t>
  </si>
  <si>
    <t>had the gun taken from them</t>
  </si>
  <si>
    <t>police are shot and wounded</t>
  </si>
  <si>
    <t>Police are shot and killed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</si>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</sst>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71" formatCode="0.0%"/>
  </numFmts>
  <fonts count="6" x14ac:knownFonts="1">
    <font>
      <sz val="12"/>
      <color theme="1"/>
      <name val="Calibri"/>
      <family val="2"/>
      <scheme val="minor"/>
    </font>
    <font>
      <b/>
      <sz val="12"/>
      <color theme="1"/>
      <name val="Calibri"/>
      <family val="2"/>
      <scheme val="minor"/>
    </font>
    <font>
      <u/>
      <sz val="12"/>
      <color theme="10"/>
      <name val="Calibri"/>
      <family val="2"/>
      <scheme val="minor"/>
    </font>
    <font>
      <sz val="12"/>
      <name val="Calibri"/>
      <family val="2"/>
      <scheme val="minor"/>
    </font>
    <font>
      <b/>
      <sz val="12"/>
      <name val="Calibri"/>
      <family val="2"/>
      <scheme val="minor"/>
    </font>
    <font>
      <sz val="12"/>
      <color theme="1"/>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0" fontId="2" fillId="0" borderId="0" applyNumberFormat="0" applyFill="0" applyBorder="0" applyAlignment="0" applyProtection="0"/>
    <xf numFmtId="9" fontId="5" fillId="0" borderId="0" applyFont="0" applyFill="0" applyBorder="0" applyAlignment="0" applyProtection="0"/>
  </cellStyleXfs>
  <cellXfs count="34">
    <xf numFmtId="0" fontId="0" fillId="0" borderId="0" xfId="0"/>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0" xfId="0" applyFont="1" applyAlignment="1">
      <alignment vertical="center"/>
    </xf>
    <xf numFmtId="0" fontId="0" fillId="0" borderId="0" xfId="0" applyAlignment="1">
      <alignment horizontal="left"/>
    </xf>
    <xf numFmtId="164" fontId="0" fillId="0" borderId="0" xfId="0" applyNumberFormat="1" applyAlignment="1">
      <alignment horizontal="left" vertical="center"/>
    </xf>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horizontal="left" vertical="center"/>
    </xf>
    <xf numFmtId="0" fontId="3" fillId="0" borderId="0" xfId="0" applyFont="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xf>
    <xf numFmtId="0" fontId="3" fillId="0" borderId="0" xfId="1"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1" applyFont="1" applyFill="1" applyAlignment="1">
      <alignment vertical="center"/>
    </xf>
    <xf numFmtId="0" fontId="3" fillId="0" borderId="0" xfId="1" applyFont="1"/>
    <xf numFmtId="0" fontId="3" fillId="0" borderId="0" xfId="1" applyFont="1" applyAlignment="1">
      <alignment horizontal="left" vertical="center"/>
    </xf>
    <xf numFmtId="0" fontId="3" fillId="0" borderId="0" xfId="0" applyFont="1" applyAlignment="1">
      <alignment horizontal="center"/>
    </xf>
    <xf numFmtId="164" fontId="1" fillId="0" borderId="0" xfId="0" applyNumberFormat="1"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wrapText="1"/>
    </xf>
    <xf numFmtId="171" fontId="0" fillId="0" borderId="0" xfId="2" applyNumberFormat="1" applyFont="1" applyAlignment="1">
      <alignment horizontal="center" vertical="center" wrapText="1"/>
    </xf>
    <xf numFmtId="171" fontId="0" fillId="0" borderId="0" xfId="0" applyNumberFormat="1" applyAlignment="1">
      <alignment vertical="center"/>
    </xf>
    <xf numFmtId="10" fontId="0" fillId="0" borderId="0" xfId="0" applyNumberFormat="1" applyAlignment="1">
      <alignment horizontal="center" vertical="center" wrapText="1"/>
    </xf>
    <xf numFmtId="2" fontId="0" fillId="0" borderId="0" xfId="0" applyNumberFormat="1" applyAlignment="1">
      <alignment horizontal="center" vertical="center" wrapText="1"/>
    </xf>
    <xf numFmtId="10" fontId="0" fillId="0" borderId="0" xfId="2" applyNumberFormat="1" applyFont="1" applyAlignment="1">
      <alignment horizontal="center" vertical="center" wrapText="1"/>
    </xf>
    <xf numFmtId="0"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9" fontId="0" fillId="0" borderId="0" xfId="0" applyNumberFormat="1" applyAlignment="1">
      <alignment horizontal="center"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fox5atlanta.com/news/charges-not-likely-in-shootout-that-killed-teen-near-stop-the-violence-rally-police-say" TargetMode="External"/><Relationship Id="rId21" Type="http://schemas.openxmlformats.org/officeDocument/2006/relationships/hyperlink" Target="https://www.crowleytoday.com/news-local/charges-filed-may-29-shooting-outside-local-bar" TargetMode="External"/><Relationship Id="rId42" Type="http://schemas.openxmlformats.org/officeDocument/2006/relationships/hyperlink" Target="https://www.nbcphiladelphia.com/news/local/gunman-uses-ak-47-to-fire-at-house-party-near-temple-u-police-say/3182172/" TargetMode="External"/><Relationship Id="rId63" Type="http://schemas.openxmlformats.org/officeDocument/2006/relationships/hyperlink" Target="https://abc13.com/neighbor-shoots-houston-man-adult-brothers-shot-triple-shooting-branford-hills-lane-west-harris-county-gun-violence/13169316/" TargetMode="External"/><Relationship Id="rId84" Type="http://schemas.openxmlformats.org/officeDocument/2006/relationships/hyperlink" Target="https://wreg.com/news/local/shooting-at-raleigh-gas-station-injures-one-person/" TargetMode="External"/><Relationship Id="rId16" Type="http://schemas.openxmlformats.org/officeDocument/2006/relationships/hyperlink" Target="https://wreg.com/news/local/shooting-at-raleigh-gas-station-injures-one-person/" TargetMode="External"/><Relationship Id="rId107" Type="http://schemas.openxmlformats.org/officeDocument/2006/relationships/hyperlink" Target="https://www.wyff4.com/article/fight-leads-to-shots-being-fired-deputies-say/40925964" TargetMode="External"/><Relationship Id="rId11" Type="http://schemas.openxmlformats.org/officeDocument/2006/relationships/hyperlink" Target="https://www.stltoday.com/news/local/crime-courts/murder-charges-filed-against-jennings-man-who-shot-people-on-their-way-to-july-4/article_2f215560-1c11-11ee-8da0-17b4d62432d8.html" TargetMode="External"/><Relationship Id="rId32" Type="http://schemas.openxmlformats.org/officeDocument/2006/relationships/hyperlink" Target="https://www.khou.com/article/news/crime/houston-shooting-cullen/285-0d28d08d-9162-45ab-8fbd-d78adbfa326d" TargetMode="External"/><Relationship Id="rId37" Type="http://schemas.openxmlformats.org/officeDocument/2006/relationships/hyperlink" Target="https://www.cbsnews.com/miami/news/man-charged-weekend-bar-shooting-two-injured/" TargetMode="External"/><Relationship Id="rId53" Type="http://schemas.openxmlformats.org/officeDocument/2006/relationships/hyperlink" Target="https://www.foxnews.com/us/armed-amazon-employee-stops-shooter-who-opened-fire-arizona-facility" TargetMode="External"/><Relationship Id="rId58" Type="http://schemas.openxmlformats.org/officeDocument/2006/relationships/hyperlink" Target="https://www.abc15.com/news/crime/man-dead-after-entering-shooting-inside-phoenix-restaurant-saturday-night" TargetMode="External"/><Relationship Id="rId74" Type="http://schemas.openxmlformats.org/officeDocument/2006/relationships/hyperlink" Target="https://www.nbcdfw.com/news/local/arlington-police-investigate-report-of-shooting-near-car-dealership/3348882/" TargetMode="External"/><Relationship Id="rId79" Type="http://schemas.openxmlformats.org/officeDocument/2006/relationships/hyperlink" Target="https://nopdnews.com/getattachment/dabd9638-904d-48d2-a492-87c2e5d582cb/June-16-through-June-17,-2023/" TargetMode="External"/><Relationship Id="rId102" Type="http://schemas.openxmlformats.org/officeDocument/2006/relationships/hyperlink" Target="https://abc13.com/man-shoots-group-of-people-on-cullen-southeast-houston-shots-fired-and-woman-shot-in-the-leg-bystanders-intervene/12058466/" TargetMode="External"/><Relationship Id="rId123" Type="http://schemas.openxmlformats.org/officeDocument/2006/relationships/hyperlink" Target="https://fox59.com/greenwood-park-mall-shooting/true-american-hero-stopped-greenwood-park-mall-shooting-within-seconds/" TargetMode="External"/><Relationship Id="rId128" Type="http://schemas.openxmlformats.org/officeDocument/2006/relationships/hyperlink" Target="https://www.ktvq.com/news/crime-watch/bond-set-at-20k-for-man-shot-outside-billings-restaurant" TargetMode="External"/><Relationship Id="rId5" Type="http://schemas.openxmlformats.org/officeDocument/2006/relationships/hyperlink" Target="https://www.cbsnews.com/chicago/news/ccl-holder-returns-fire-at-gunmen-humboldt-park/" TargetMode="External"/><Relationship Id="rId90" Type="http://schemas.openxmlformats.org/officeDocument/2006/relationships/hyperlink" Target="https://www.wbrz.com/news/three-people-shot-in-gardere-area-friday-afternoon" TargetMode="External"/><Relationship Id="rId95" Type="http://schemas.openxmlformats.org/officeDocument/2006/relationships/hyperlink" Target="https://www.clickorlando.com/news/local/2022/02/28/5-hurt-in-3-drive-by-shootings-in-melbourne-police-say/" TargetMode="External"/><Relationship Id="rId22" Type="http://schemas.openxmlformats.org/officeDocument/2006/relationships/hyperlink" Target="https://wpde.com/news/local/marion-man-fired-into-a-crowd-with-an-assault-rifle-police-say" TargetMode="External"/><Relationship Id="rId27" Type="http://schemas.openxmlformats.org/officeDocument/2006/relationships/hyperlink" Target="https://www.wbrz.com/news/three-people-shot-in-gardere-area-friday-afternoon" TargetMode="External"/><Relationship Id="rId43" Type="http://schemas.openxmlformats.org/officeDocument/2006/relationships/hyperlink" Target="https://www.wtvm.com/2022/04/15/customers-refusal-pay-bill-leads-shooting-phenix-city-business/" TargetMode="External"/><Relationship Id="rId48" Type="http://schemas.openxmlformats.org/officeDocument/2006/relationships/hyperlink" Target="https://apnews.com/article/shootings-detroit-8341426491923204975865207a12a4bb" TargetMode="External"/><Relationship Id="rId64" Type="http://schemas.openxmlformats.org/officeDocument/2006/relationships/hyperlink" Target="https://www.wmar2news.com/local/june-2023-tracker-baltimore-murders-and-shootings" TargetMode="External"/><Relationship Id="rId69" Type="http://schemas.openxmlformats.org/officeDocument/2006/relationships/hyperlink" Target="https://www.12news.com/article/news/local/valley/man-wounded-after-possible-shootout-mesa-loop-101/75-0c21404a-e50b-41d9-b13a-a0a94f1df1e0" TargetMode="External"/><Relationship Id="rId113" Type="http://schemas.openxmlformats.org/officeDocument/2006/relationships/hyperlink" Target="https://www.opb.org/article/2022/02/22/suspected-portland-normandale-park-shooter-charged-with-murder/" TargetMode="External"/><Relationship Id="rId118" Type="http://schemas.openxmlformats.org/officeDocument/2006/relationships/hyperlink" Target="https://www.wsbtv.com/news/local/three-sisters-shot-celebrating-birthday-describe-chaos-one-woman-hit-8-times-survived/3VDW467RNNGJRLPQTX44CVL6MI/" TargetMode="External"/><Relationship Id="rId134" Type="http://schemas.openxmlformats.org/officeDocument/2006/relationships/hyperlink" Target="https://web.archive.org/web/20200806024635/https:/www.kdrv.com/content/news/police-klamath-falls-man-shot-by-armed-citizen-after-firing-at-girlfriend-571994411.html" TargetMode="External"/><Relationship Id="rId80" Type="http://schemas.openxmlformats.org/officeDocument/2006/relationships/hyperlink" Target="https://www.phillyburbs.com/story/news/2023/04/07/fatal-shooting-horsham-cemetery-justified-montco-da-says-daniel-hawkins-arian-davis-tyreek-fairel/70092551007/" TargetMode="External"/><Relationship Id="rId85" Type="http://schemas.openxmlformats.org/officeDocument/2006/relationships/hyperlink" Target="https://www.foxnews.com/us/armed-florida-good-samaritans-detain-man-who-allegedly-assaulted-shot-at-2-women" TargetMode="External"/><Relationship Id="rId12" Type="http://schemas.openxmlformats.org/officeDocument/2006/relationships/hyperlink" Target="https://nopdnews.com/getattachment/dabd9638-904d-48d2-a492-87c2e5d582cb/June-16-through-June-17,-2023/" TargetMode="External"/><Relationship Id="rId17" Type="http://schemas.openxmlformats.org/officeDocument/2006/relationships/hyperlink" Target="https://abc7chicago.com/chicago-shooting-illinois-concealed-carry-license-crime-crimes/13611588/" TargetMode="External"/><Relationship Id="rId33" Type="http://schemas.openxmlformats.org/officeDocument/2006/relationships/hyperlink" Target="https://www.fox2detroit.com/news/detroit-couple-ambushed-and-shot-by-man-with-long-gun-kill-attacker" TargetMode="External"/><Relationship Id="rId38" Type="http://schemas.openxmlformats.org/officeDocument/2006/relationships/hyperlink" Target="https://www.wsaz.com/2022/10/26/police-seeking-person-interest-shooting/" TargetMode="External"/><Relationship Id="rId59" Type="http://schemas.openxmlformats.org/officeDocument/2006/relationships/hyperlink" Target="https://www.elpasotimes.com/story/news/crime/2023/02/17/by-stander-shot-cielo-vista-mall-shooter-as-suspect-fled-scene/69917660007/" TargetMode="External"/><Relationship Id="rId103" Type="http://schemas.openxmlformats.org/officeDocument/2006/relationships/hyperlink" Target="https://www.audacy.com/wwjnewsradio/news/local/dpd-assailant-dead-in-triple-shooting-on-detroit-riverfront-2-injured" TargetMode="External"/><Relationship Id="rId108" Type="http://schemas.openxmlformats.org/officeDocument/2006/relationships/hyperlink" Target="https://www.nbcmiami.com/news/local/man-fired-into-crowd-outside-miami-dade-bar-was-shot-by-bystander-police/2862227/" TargetMode="External"/><Relationship Id="rId124" Type="http://schemas.openxmlformats.org/officeDocument/2006/relationships/hyperlink" Target="https://fox59.com/news/indycrime/at-least-2-dead-in-shooting-at-greenwood-park-mall/" TargetMode="External"/><Relationship Id="rId129" Type="http://schemas.openxmlformats.org/officeDocument/2006/relationships/hyperlink" Target="https://www.azfamily.com/2022/12/16/pd-suspect-deadly-shooting-went-chandler-amazon-facility-due-jealousy-over-girlfriend/" TargetMode="External"/><Relationship Id="rId54" Type="http://schemas.openxmlformats.org/officeDocument/2006/relationships/hyperlink" Target="https://www.newsherald.com/story/news/crime/2023/01/11/man-shot-and-killed-outside-gold-nugget-in-panama-city-no-charges/69799459007/" TargetMode="External"/><Relationship Id="rId70" Type="http://schemas.openxmlformats.org/officeDocument/2006/relationships/hyperlink" Target="https://www.fox32chicago.com/news/chicago-police-boy-14-charged-with-shooting-ccl-holder-in-tri-taylor" TargetMode="External"/><Relationship Id="rId75" Type="http://schemas.openxmlformats.org/officeDocument/2006/relationships/hyperlink" Target="https://www.abcactionnews.com/news/region-sarasota-manatee/bradenton-police-arrest-suspect-in-shooting-that-hospitalized-13-year-old" TargetMode="External"/><Relationship Id="rId91" Type="http://schemas.openxmlformats.org/officeDocument/2006/relationships/hyperlink" Target="https://www.14news.com/2022/08/04/dispatch-authorities-investigating-shots-fired-call-evansville/" TargetMode="External"/><Relationship Id="rId96" Type="http://schemas.openxmlformats.org/officeDocument/2006/relationships/hyperlink" Target="https://minnesota.cbslocal.com/2022/03/31/boy-17-arrested-after-allegedly-shooting-rideshare-driver-in-north-minneapolis/" TargetMode="External"/><Relationship Id="rId1" Type="http://schemas.openxmlformats.org/officeDocument/2006/relationships/hyperlink" Target="https://www.pnj.com/story/news/crime/2023/01/05/pensacola-man-shot-at-women-at-bingo-paradise-and-concealed-carry-permit-holder-detain-him/69782408007/" TargetMode="External"/><Relationship Id="rId6" Type="http://schemas.openxmlformats.org/officeDocument/2006/relationships/hyperlink" Target="https://foxbaltimore.com/news/local/two-vehicles-exchanges-gunfire-injuring-21-year-old-man" TargetMode="External"/><Relationship Id="rId23" Type="http://schemas.openxmlformats.org/officeDocument/2006/relationships/hyperlink" Target="https://www.abccolumbia.com/2020/12/01/suspect-arrested-after-being-shot-in-self-defense-by-armed-victim/" TargetMode="External"/><Relationship Id="rId28" Type="http://schemas.openxmlformats.org/officeDocument/2006/relationships/hyperlink" Target="https://chicago.suntimes.com/crime/2022/8/24/23321071/2-wounded-marquette-park-shootout" TargetMode="External"/><Relationship Id="rId49" Type="http://schemas.openxmlformats.org/officeDocument/2006/relationships/hyperlink" Target="https://www.ktvq.com/news/local-news/witness-recounts-shooting-at-montana-club-in-billings" TargetMode="External"/><Relationship Id="rId114" Type="http://schemas.openxmlformats.org/officeDocument/2006/relationships/hyperlink" Target="https://www.nbcphiladelphia.com/news/local/gunman-uses-ak-47-to-fire-at-house-party-near-temple-u-police-say/3182172/" TargetMode="External"/><Relationship Id="rId119" Type="http://schemas.openxmlformats.org/officeDocument/2006/relationships/hyperlink" Target="https://www.wral.com/woman-credited-with-stopping-mass-shooting-at-apartment-complex-in-west-virginia/20306891/" TargetMode="External"/><Relationship Id="rId44" Type="http://schemas.openxmlformats.org/officeDocument/2006/relationships/hyperlink" Target="https://www.fox5atlanta.com/news/charges-not-likely-in-shootout-that-killed-teen-near-stop-the-violence-rally-police-say" TargetMode="External"/><Relationship Id="rId60" Type="http://schemas.openxmlformats.org/officeDocument/2006/relationships/hyperlink" Target="https://www.foxnews.com/us/texas-licensed-carry-bystander-shot-el-paso-mall-shooter-targeted-more-would-be-victims-police" TargetMode="External"/><Relationship Id="rId65" Type="http://schemas.openxmlformats.org/officeDocument/2006/relationships/hyperlink" Target="https://www.cbsnews.com/chicago/news/ccl-holder-returns-fire-at-gunmen-humboldt-park/" TargetMode="External"/><Relationship Id="rId81" Type="http://schemas.openxmlformats.org/officeDocument/2006/relationships/hyperlink" Target="https://www.nbcphiladelphia.com/news/local/montco-cemetery-shooting-leaves-philly-man-dead/3526560/" TargetMode="External"/><Relationship Id="rId86" Type="http://schemas.openxmlformats.org/officeDocument/2006/relationships/hyperlink" Target="https://abc7chicago.com/chicago-shooting-illinois-concealed-carry-license-crime-crimes/13611588/" TargetMode="External"/><Relationship Id="rId130" Type="http://schemas.openxmlformats.org/officeDocument/2006/relationships/hyperlink" Target="https://www.foxnews.com/us/armed-amazon-employee-stops-shooter-who-opened-fire-arizona-facility" TargetMode="External"/><Relationship Id="rId135" Type="http://schemas.openxmlformats.org/officeDocument/2006/relationships/hyperlink" Target="https://www.12news.com/article/news/crime/road-rage-shooting-on-the-loop-101-lands-valley-man-in-jail-court-docs-say/75-90dd7463-606c-4620-832a-3e8a6a99a267" TargetMode="External"/><Relationship Id="rId13" Type="http://schemas.openxmlformats.org/officeDocument/2006/relationships/hyperlink" Target="https://www.nbcphiladelphia.com/news/local/deadly-cemetery-shooting-was-self-defense-police-say/3541759/" TargetMode="External"/><Relationship Id="rId18" Type="http://schemas.openxmlformats.org/officeDocument/2006/relationships/hyperlink" Target="https://www.sltrib.com/news/2020/08/15/one-dead-two-arrested/" TargetMode="External"/><Relationship Id="rId39" Type="http://schemas.openxmlformats.org/officeDocument/2006/relationships/hyperlink" Target="https://www.wfmj.com/story/47980019/update-deputies-believe-shooting-in-elkrun-township-was-selfdefense-no-charges-expected" TargetMode="External"/><Relationship Id="rId109" Type="http://schemas.openxmlformats.org/officeDocument/2006/relationships/hyperlink" Target="https://www.local10.com/news/local/2022/09/18/police-3-people-shot-in-northwest-miami-dade-suspect-in-custody/" TargetMode="External"/><Relationship Id="rId34" Type="http://schemas.openxmlformats.org/officeDocument/2006/relationships/hyperlink" Target="https://www.rockymounttelegram.com/news/crime/shooting-suspect-jailed-after-leaving-hospital/article_0630b2b8-8f96-52be-a1a6-b880885f243d.html" TargetMode="External"/><Relationship Id="rId50" Type="http://schemas.openxmlformats.org/officeDocument/2006/relationships/hyperlink" Target="https://www.kvoa.com/news/tucson-bar-owner-says-shooting-was-self-defense-against-armed-man/article_364028f2-7feb-11ed-a27f-6f9480804390.html" TargetMode="External"/><Relationship Id="rId55" Type="http://schemas.openxmlformats.org/officeDocument/2006/relationships/hyperlink" Target="https://www.wjhg.com/2023/01/11/one-dead-after-shooting-nightclub/" TargetMode="External"/><Relationship Id="rId76" Type="http://schemas.openxmlformats.org/officeDocument/2006/relationships/hyperlink" Target="https://www.ksdk.com/article/news/local/shot-jennings/63-5eff22df-f99c-4065-b502-00a47dfbe11c" TargetMode="External"/><Relationship Id="rId97" Type="http://schemas.openxmlformats.org/officeDocument/2006/relationships/hyperlink" Target="https://www.wnep.com/article/news/local/luzerne-county/da-armed-citizen-returned-fire-during-parking-lot-shooting-pittston-township-carmona/523-5ba25cc4-b96a-4415-9c25-37123becc183" TargetMode="External"/><Relationship Id="rId104" Type="http://schemas.openxmlformats.org/officeDocument/2006/relationships/hyperlink" Target="https://www.rockymounttelegram.com/news/crime/two-in-critical-condition-after-shooting-in-rural-nash-county/article_c0399ace-9ca7-5c75-9e38-970e0f161530.html" TargetMode="External"/><Relationship Id="rId120" Type="http://schemas.openxmlformats.org/officeDocument/2006/relationships/hyperlink" Target="https://www.msn.com/en-us/news/crime/police-woman-with-pistol-killed-man-who-shot-at-crowd-of-people-in-charleston/ar-AAXKWfU?fbclid=IwAR2lTVGtIOkyVA0jIquc1A4kDfBammLs-b40tK7Y-hocHBBuPpWT7LNMUag" TargetMode="External"/><Relationship Id="rId125" Type="http://schemas.openxmlformats.org/officeDocument/2006/relationships/hyperlink" Target="https://www.palmbeachpost.com/story/news/crime/2022/08/10/west-palm-beach-police-man-shot-death-after-threatening-crowd-rifle/10277494002/" TargetMode="External"/><Relationship Id="rId7" Type="http://schemas.openxmlformats.org/officeDocument/2006/relationships/hyperlink" Target="https://www.nola.com/news/crime_police/2-killed-in-marigny-pines-village-named-by-nola-coroner/article_657cc534-8f95-11ee-8377-0b069e837e0a.html" TargetMode="External"/><Relationship Id="rId71" Type="http://schemas.openxmlformats.org/officeDocument/2006/relationships/hyperlink" Target="https://www.thetruthaboutguns.com/armed-employee-engages-former-employee-who-opened-fire-at-dallas-car-dealership/" TargetMode="External"/><Relationship Id="rId92" Type="http://schemas.openxmlformats.org/officeDocument/2006/relationships/hyperlink" Target="https://home.chicagopolice.org/media_incident/3000-block-of-w-71st-st-on-aug-24-2022-at-approx-657-p-m-8th-district/" TargetMode="External"/><Relationship Id="rId2" Type="http://schemas.openxmlformats.org/officeDocument/2006/relationships/hyperlink" Target="https://www.azcentral.com/story/news/local/phoenix-breaking/2023/02/12/saturday-night-shooting-in-phoenix-restaurant-leaves-1-dead/69897313007/" TargetMode="External"/><Relationship Id="rId29" Type="http://schemas.openxmlformats.org/officeDocument/2006/relationships/hyperlink" Target="https://www.cbsnews.com/minnesota/news/boy-17-arrested-after-allegedly-shooting-rideshare-driver-in-north-minneapolis/" TargetMode="External"/><Relationship Id="rId24" Type="http://schemas.openxmlformats.org/officeDocument/2006/relationships/hyperlink" Target="https://www.fox29.com/news/philadelphia-da-man-charged-after-halloween-crash-involving-child-5-turns-into-shooting" TargetMode="External"/><Relationship Id="rId40" Type="http://schemas.openxmlformats.org/officeDocument/2006/relationships/hyperlink" Target="https://www.nashville.gov/departments/police/news/man-charged-attempted-homicide-following-main-street-shooting-monday-morning" TargetMode="External"/><Relationship Id="rId45" Type="http://schemas.openxmlformats.org/officeDocument/2006/relationships/hyperlink" Target="https://www.wsbtv.com/news/local/three-sisters-shot-celebrating-birthday-describe-chaos-one-woman-hit-8-times-survived/3VDW467RNNGJRLPQTX44CVL6MI/" TargetMode="External"/><Relationship Id="rId66" Type="http://schemas.openxmlformats.org/officeDocument/2006/relationships/hyperlink" Target="https://www.atlantanewsfirst.com/2023/12/26/shooting-reported-dekalb-county-gas-station-police-say/" TargetMode="External"/><Relationship Id="rId87" Type="http://schemas.openxmlformats.org/officeDocument/2006/relationships/hyperlink" Target="https://www.wbal.com/baltimore-police-rule-deadly-february-shooting-justified/" TargetMode="External"/><Relationship Id="rId110" Type="http://schemas.openxmlformats.org/officeDocument/2006/relationships/hyperlink" Target="https://www.wsaz.com/2022/10/26/police-seeking-person-interest-shooting/" TargetMode="External"/><Relationship Id="rId115" Type="http://schemas.openxmlformats.org/officeDocument/2006/relationships/hyperlink" Target="https://www.wtvm.com/2022/04/15/customers-refusal-pay-bill-leads-shooting-phenix-city-business/" TargetMode="External"/><Relationship Id="rId131" Type="http://schemas.openxmlformats.org/officeDocument/2006/relationships/hyperlink" Target="https://www.kvoa.com/news/tucson-bar-owner-says-shooting-was-self-defense-against-armed-man/article_364028f2-7feb-11ed-a27f-6f9480804390.html" TargetMode="External"/><Relationship Id="rId136" Type="http://schemas.openxmlformats.org/officeDocument/2006/relationships/hyperlink" Target="https://web.archive.org/web/20210819155130/https:/www.kmov.com/news/shootout-at-south-city-autozone-leaves-1-dead-1-injured/article_f027a2e4-005e-11ec-ba20-ebf6d45a91a4.html" TargetMode="External"/><Relationship Id="rId61" Type="http://schemas.openxmlformats.org/officeDocument/2006/relationships/hyperlink" Target="https://bearingarms.com/camedwards/2023/02/13/armed-citizen-stops-shooting-in-phoenix-restaurant-n67267" TargetMode="External"/><Relationship Id="rId82" Type="http://schemas.openxmlformats.org/officeDocument/2006/relationships/hyperlink" Target="https://www.fox10tv.com/2023/04/07/multiple-people-shot-st-stephens-road/" TargetMode="External"/><Relationship Id="rId19" Type="http://schemas.openxmlformats.org/officeDocument/2006/relationships/hyperlink" Target="https://abc7chicago.com/lansing-hooters-shooting-causes-panic/5791432/" TargetMode="External"/><Relationship Id="rId14" Type="http://schemas.openxmlformats.org/officeDocument/2006/relationships/hyperlink" Target="https://www.fox10tv.com/2023/04/07/multiple-people-shot-st-stephens-road/" TargetMode="External"/><Relationship Id="rId30" Type="http://schemas.openxmlformats.org/officeDocument/2006/relationships/hyperlink" Target="https://news.yahoo.com/judge-declares-alleged-shooter-currently-050100956.html" TargetMode="External"/><Relationship Id="rId35" Type="http://schemas.openxmlformats.org/officeDocument/2006/relationships/hyperlink" Target="https://www.cleveland19.com/2022/08/11/akron-shooting-victim-talks-about-on-going-feud-with-neighbor-that-led-shootout/" TargetMode="External"/><Relationship Id="rId56" Type="http://schemas.openxmlformats.org/officeDocument/2006/relationships/hyperlink" Target="https://www.fox10tv.com/2023/01/06/pensacola-man-arrested-after-allegedly-shooting-women-outside-bingo-paradise/" TargetMode="External"/><Relationship Id="rId77" Type="http://schemas.openxmlformats.org/officeDocument/2006/relationships/hyperlink" Target="https://fox2now.com/news/missouri/man-arrested-in-deadly-july-4th-shooting-in-jennings/" TargetMode="External"/><Relationship Id="rId100" Type="http://schemas.openxmlformats.org/officeDocument/2006/relationships/hyperlink" Target="https://www.wkrn.com/news/local-news/nashville/man-demanding-money-shot-outside-east-nashville-gas-station-mnpd-says/" TargetMode="External"/><Relationship Id="rId105" Type="http://schemas.openxmlformats.org/officeDocument/2006/relationships/hyperlink" Target="https://www.beaconjournal.com/story/news/2022/07/31/man-charged-assault-shooting-two-women-west-akron/10194844002/" TargetMode="External"/><Relationship Id="rId126" Type="http://schemas.openxmlformats.org/officeDocument/2006/relationships/hyperlink" Target="https://abc3340.com/news/nation-world/person-threatens-to-shoot-the-crowd-up-shot-and-killed-by-a-bystander-west-palm-beach-florida-conceal-carry-gun-permit-mass-shooting-stopped-brawl-family-gathering-gunman-killed" TargetMode="External"/><Relationship Id="rId8" Type="http://schemas.openxmlformats.org/officeDocument/2006/relationships/hyperlink" Target="https://www.fox32chicago.com/news/chicago-police-boy-14-charged-with-shooting-ccl-holder-in-tri-taylor" TargetMode="External"/><Relationship Id="rId51" Type="http://schemas.openxmlformats.org/officeDocument/2006/relationships/hyperlink" Target="https://www.foxnews.com/us/arizona-man-shot-head-party-celebrates-second-amendment-thwarting-shooter" TargetMode="External"/><Relationship Id="rId72" Type="http://schemas.openxmlformats.org/officeDocument/2006/relationships/hyperlink" Target="https://abc7chicago.com/chicago-shooting-cta-employee-archer-heights-today/13859657/" TargetMode="External"/><Relationship Id="rId93" Type="http://schemas.openxmlformats.org/officeDocument/2006/relationships/hyperlink" Target="https://policetribune.com/armed-good-samaritans-provided-cover-fire-rescue-wounded-deputies/" TargetMode="External"/><Relationship Id="rId98" Type="http://schemas.openxmlformats.org/officeDocument/2006/relationships/hyperlink" Target="https://www.timesleader.com/news/1560868/da-shooting-by-bystander-justified" TargetMode="External"/><Relationship Id="rId121" Type="http://schemas.openxmlformats.org/officeDocument/2006/relationships/hyperlink" Target="https://www.azfamily.com/2022/07/04/least-1-dead-after-shooting-leaves-multiple-people-injured-surprise/" TargetMode="External"/><Relationship Id="rId3" Type="http://schemas.openxmlformats.org/officeDocument/2006/relationships/hyperlink" Target="https://www.elpasotimes.com/story/news/crime/2023/02/17/by-stander-shot-cielo-vista-mall-shooter-as-suspect-fled-scene/69917660007/" TargetMode="External"/><Relationship Id="rId25" Type="http://schemas.openxmlformats.org/officeDocument/2006/relationships/hyperlink" Target="https://www.wbbjtv.com/2022/03/14/3-suspects-wanted-after-weekend-shooting-in-dyersburg/" TargetMode="External"/><Relationship Id="rId46" Type="http://schemas.openxmlformats.org/officeDocument/2006/relationships/hyperlink" Target="https://www.wral.com/woman-credited-with-stopping-mass-shooting-at-apartment-complex-in-west-virginia/20306891/" TargetMode="External"/><Relationship Id="rId67" Type="http://schemas.openxmlformats.org/officeDocument/2006/relationships/hyperlink" Target="https://www.fox32chicago.com/news/3-shot-1-fatally-in-exchange-of-gunfire-in-humboldt-park-police" TargetMode="External"/><Relationship Id="rId116" Type="http://schemas.openxmlformats.org/officeDocument/2006/relationships/hyperlink" Target="https://www.ledger-enquirer.com/news/local/crime/article260549887.html" TargetMode="External"/><Relationship Id="rId20" Type="http://schemas.openxmlformats.org/officeDocument/2006/relationships/hyperlink" Target="https://chicago.suntimes.com/news/no-one-injured-when-person-crashes-suv-during-calumet-heights-shootout/" TargetMode="External"/><Relationship Id="rId41" Type="http://schemas.openxmlformats.org/officeDocument/2006/relationships/hyperlink" Target="https://www.cnn.com/2022/02/23/us/portland-shooting-suspect-charged/index.html" TargetMode="External"/><Relationship Id="rId62" Type="http://schemas.openxmlformats.org/officeDocument/2006/relationships/hyperlink" Target="https://www.mlive.com/news/ann-arbor/2023/04/25-year-old-man-facing-charges-in-ann-arbor-shooting.html" TargetMode="External"/><Relationship Id="rId83" Type="http://schemas.openxmlformats.org/officeDocument/2006/relationships/hyperlink" Target="https://fox59.com/news/3-charged-in-connection-with-marion-shooting/" TargetMode="External"/><Relationship Id="rId88" Type="http://schemas.openxmlformats.org/officeDocument/2006/relationships/hyperlink" Target="https://www.nbcphiladelphia.com/news/local/worker-shot-and-killed-while-helping-elderly-woman-move-in-sw-philly/3408520/" TargetMode="External"/><Relationship Id="rId111" Type="http://schemas.openxmlformats.org/officeDocument/2006/relationships/hyperlink" Target="https://www.wfmj.com/story/47980019/update-deputies-believe-shooting-in-elkrun-township-was-selfdefense-no-charges-expected" TargetMode="External"/><Relationship Id="rId132" Type="http://schemas.openxmlformats.org/officeDocument/2006/relationships/hyperlink" Target="https://www.cityofsouthfultonga.gov/DocumentCenter/View/6213/NEWS-RELEASE---Shooter-Charged" TargetMode="External"/><Relationship Id="rId15" Type="http://schemas.openxmlformats.org/officeDocument/2006/relationships/hyperlink" Target="https://www.wane.com/news/local-news/marion-police-respond-to-911-call-that-led-to-attempted-murder-charges/" TargetMode="External"/><Relationship Id="rId36" Type="http://schemas.openxmlformats.org/officeDocument/2006/relationships/hyperlink" Target="https://www.wyff4.com/article/fight-leads-to-shots-being-fired-deputies-say/40925964" TargetMode="External"/><Relationship Id="rId57" Type="http://schemas.openxmlformats.org/officeDocument/2006/relationships/hyperlink" Target="https://www.wmar2news.com/local/previously-listed-as-a-homicide-victim-baltimore-police-say-a-man-shot-two-people-before-he-was-killed" TargetMode="External"/><Relationship Id="rId106" Type="http://schemas.openxmlformats.org/officeDocument/2006/relationships/hyperlink" Target="https://www.cleveland19.com/2022/08/11/akron-shooting-victim-talks-about-on-going-feud-with-neighbor-that-led-shootout/" TargetMode="External"/><Relationship Id="rId127" Type="http://schemas.openxmlformats.org/officeDocument/2006/relationships/hyperlink" Target="https://apnews.com/article/shootings-detroit-8341426491923204975865207a12a4bb" TargetMode="External"/><Relationship Id="rId10" Type="http://schemas.openxmlformats.org/officeDocument/2006/relationships/hyperlink" Target="https://www.fox13news.com/news/bradenton-police-funeral-home-shooting-injuries-crime" TargetMode="External"/><Relationship Id="rId31" Type="http://schemas.openxmlformats.org/officeDocument/2006/relationships/hyperlink" Target="https://www.cbsnews.com/pittsburgh/news/man-arrested-in-late-night-shootout-near-busy-carson-street/" TargetMode="External"/><Relationship Id="rId52" Type="http://schemas.openxmlformats.org/officeDocument/2006/relationships/hyperlink" Target="https://www.whec.com/national-world/mall-shooter-told-ex-he-would-take-others-if-he-died/" TargetMode="External"/><Relationship Id="rId73" Type="http://schemas.openxmlformats.org/officeDocument/2006/relationships/hyperlink" Target="https://www.star-telegram.com/news/local/crime/article279903159.html" TargetMode="External"/><Relationship Id="rId78" Type="http://schemas.openxmlformats.org/officeDocument/2006/relationships/hyperlink" Target="https://foxbaltimore.com/news/local/two-vehicles-exchanges-gunfire-injuring-21-year-old-man" TargetMode="External"/><Relationship Id="rId94" Type="http://schemas.openxmlformats.org/officeDocument/2006/relationships/hyperlink" Target="https://www.thenewstribune.com/news/state/washington/article258307718.html" TargetMode="External"/><Relationship Id="rId99" Type="http://schemas.openxmlformats.org/officeDocument/2006/relationships/hyperlink" Target="https://www.cbsnews.com/pittsburgh/news/man-arrested-in-late-night-shootout-near-busy-carson-street/" TargetMode="External"/><Relationship Id="rId101" Type="http://schemas.openxmlformats.org/officeDocument/2006/relationships/hyperlink" Target="https://cwbchicago.com/2022/07/27-concealed-carry-holder-shot-man-who-opened-fire-on-his-car-at-mcdonalds.html" TargetMode="External"/><Relationship Id="rId122" Type="http://schemas.openxmlformats.org/officeDocument/2006/relationships/hyperlink" Target="https://www.foxnews.com/us/arizona-man-shot-head-party-celebrates-second-amendment-thwarting-shooter" TargetMode="External"/><Relationship Id="rId4" Type="http://schemas.openxmlformats.org/officeDocument/2006/relationships/hyperlink" Target="https://www.a2gov.org/departments/police/Documents/mediareleaseshotsfiredsmaple04082023.pdf" TargetMode="External"/><Relationship Id="rId9" Type="http://schemas.openxmlformats.org/officeDocument/2006/relationships/hyperlink" Target="https://abc7chicago.com/chicago-shooting-cta-employee-archer-heights-today/13859657/" TargetMode="External"/><Relationship Id="rId26" Type="http://schemas.openxmlformats.org/officeDocument/2006/relationships/hyperlink" Target="https://www.tristatehomepage.com/news/local-news/epd-releases-new-details-on-deadly-lodge-avenue-shooting/" TargetMode="External"/><Relationship Id="rId47" Type="http://schemas.openxmlformats.org/officeDocument/2006/relationships/hyperlink" Target="https://www.palmbeachpost.com/story/news/crime/2022/08/10/west-palm-beach-police-man-shot-death-after-threatening-crowd-rifle/10277494002/" TargetMode="External"/><Relationship Id="rId68" Type="http://schemas.openxmlformats.org/officeDocument/2006/relationships/hyperlink" Target="https://www.nola.com/news/crime_police/new-orleans-police-arrest-man-in-marigny-shooting/article_a40ab4a4-8e10-11ee-8a28-cf1e7cf61d84.html" TargetMode="External"/><Relationship Id="rId89" Type="http://schemas.openxmlformats.org/officeDocument/2006/relationships/hyperlink" Target="https://www.kbsi23.com/news/police-search-for-3-after-1-shot-in-dyersburg/" TargetMode="External"/><Relationship Id="rId112" Type="http://schemas.openxmlformats.org/officeDocument/2006/relationships/hyperlink" Target="https://www.cnn.com/2022/02/23/us/portland-shooting-suspect-charged/index.html" TargetMode="External"/><Relationship Id="rId133" Type="http://schemas.openxmlformats.org/officeDocument/2006/relationships/hyperlink" Target="https://www.indystar.com/story/news/crime/2020/07/17/brownsburg-shooting-attorney-man-who-intervened-shares-story/54575290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0415A-E2AA-714B-B3F9-363DC969C515}">
  <dimension ref="A1:S181"/>
  <sheetViews>
    <sheetView tabSelected="1" workbookViewId="0">
      <pane ySplit="1" topLeftCell="A2" activePane="bottomLeft" state="frozen"/>
      <selection pane="bottomLeft" activeCell="K1" sqref="K1:K1048576"/>
    </sheetView>
  </sheetViews>
  <sheetFormatPr baseColWidth="10" defaultRowHeight="16" x14ac:dyDescent="0.2"/>
  <cols>
    <col min="1" max="1" width="27.83203125" style="6" customWidth="1"/>
    <col min="2" max="2" width="45.83203125" style="6" customWidth="1"/>
    <col min="3" max="3" width="17.83203125" style="4" bestFit="1" customWidth="1"/>
    <col min="4" max="6" width="10.83203125" style="6"/>
    <col min="7" max="7" width="13" bestFit="1" customWidth="1"/>
    <col min="8" max="8" width="16.6640625" bestFit="1" customWidth="1"/>
    <col min="9" max="9" width="66.83203125" customWidth="1"/>
    <col min="10" max="10" width="15.5" style="15" bestFit="1" customWidth="1"/>
    <col min="11" max="11" width="18.6640625" style="15" bestFit="1" customWidth="1"/>
    <col min="12" max="19" width="10.83203125" style="10"/>
  </cols>
  <sheetData>
    <row r="1" spans="1:19" s="3" customFormat="1" ht="85" x14ac:dyDescent="0.2">
      <c r="A1" s="1" t="s">
        <v>634</v>
      </c>
      <c r="B1" s="1" t="s">
        <v>710</v>
      </c>
      <c r="C1" s="2" t="s">
        <v>4</v>
      </c>
      <c r="D1" s="2" t="s">
        <v>0</v>
      </c>
      <c r="E1" s="2" t="s">
        <v>5</v>
      </c>
      <c r="F1" s="2" t="s">
        <v>6</v>
      </c>
      <c r="G1" s="2" t="s">
        <v>188</v>
      </c>
      <c r="H1" s="2" t="s">
        <v>189</v>
      </c>
      <c r="I1" s="2" t="s">
        <v>7</v>
      </c>
      <c r="J1" s="11" t="s">
        <v>711</v>
      </c>
      <c r="K1" s="11" t="s">
        <v>712</v>
      </c>
      <c r="L1" s="11" t="s">
        <v>355</v>
      </c>
      <c r="M1" s="12"/>
      <c r="N1" s="13"/>
      <c r="O1" s="13"/>
      <c r="P1" s="11"/>
      <c r="Q1" s="11"/>
      <c r="R1" s="12"/>
      <c r="S1" s="12"/>
    </row>
    <row r="2" spans="1:19" x14ac:dyDescent="0.2">
      <c r="A2" s="6">
        <v>1</v>
      </c>
      <c r="B2" s="6">
        <v>0</v>
      </c>
      <c r="C2" s="5">
        <v>41650</v>
      </c>
      <c r="D2" s="6">
        <f t="shared" ref="D2:D33" si="0">YEAR(C2)</f>
        <v>2014</v>
      </c>
      <c r="E2" s="6">
        <f t="shared" ref="E2:E33" si="1">MONTH(C2)</f>
        <v>1</v>
      </c>
      <c r="F2" s="6">
        <f t="shared" ref="F2:F33" si="2">DAY(C2)</f>
        <v>11</v>
      </c>
      <c r="G2" t="s">
        <v>259</v>
      </c>
      <c r="H2" t="s">
        <v>243</v>
      </c>
      <c r="I2" t="s">
        <v>8</v>
      </c>
      <c r="J2" s="20">
        <v>0</v>
      </c>
      <c r="K2" s="20">
        <v>3</v>
      </c>
      <c r="L2" s="10" t="s">
        <v>595</v>
      </c>
    </row>
    <row r="3" spans="1:19" x14ac:dyDescent="0.2">
      <c r="A3" s="6">
        <v>1</v>
      </c>
      <c r="B3" s="6">
        <v>0</v>
      </c>
      <c r="C3" s="5">
        <v>41824</v>
      </c>
      <c r="D3" s="6">
        <f t="shared" si="0"/>
        <v>2014</v>
      </c>
      <c r="E3" s="6">
        <f t="shared" si="1"/>
        <v>7</v>
      </c>
      <c r="F3" s="6">
        <f t="shared" si="2"/>
        <v>4</v>
      </c>
      <c r="G3" t="s">
        <v>278</v>
      </c>
      <c r="H3" t="s">
        <v>3</v>
      </c>
      <c r="I3" t="s">
        <v>9</v>
      </c>
      <c r="J3" s="20">
        <v>0</v>
      </c>
      <c r="K3" s="20">
        <v>1</v>
      </c>
      <c r="L3" s="10" t="s">
        <v>596</v>
      </c>
      <c r="M3" s="10" t="s">
        <v>637</v>
      </c>
    </row>
    <row r="4" spans="1:19" x14ac:dyDescent="0.2">
      <c r="A4" s="6">
        <v>1</v>
      </c>
      <c r="B4" s="6">
        <v>4</v>
      </c>
      <c r="C4" s="5">
        <v>41844</v>
      </c>
      <c r="D4" s="6">
        <f t="shared" si="0"/>
        <v>2014</v>
      </c>
      <c r="E4" s="6">
        <f t="shared" si="1"/>
        <v>7</v>
      </c>
      <c r="F4" s="6">
        <f t="shared" si="2"/>
        <v>24</v>
      </c>
      <c r="G4" t="s">
        <v>264</v>
      </c>
      <c r="H4" t="s">
        <v>313</v>
      </c>
      <c r="I4" t="s">
        <v>10</v>
      </c>
      <c r="J4" s="20">
        <v>1</v>
      </c>
      <c r="K4" s="20">
        <v>1</v>
      </c>
      <c r="L4" s="10" t="s">
        <v>624</v>
      </c>
    </row>
    <row r="5" spans="1:19" x14ac:dyDescent="0.2">
      <c r="A5" s="6">
        <v>2</v>
      </c>
      <c r="B5" s="6">
        <v>0</v>
      </c>
      <c r="C5" s="5">
        <v>41952</v>
      </c>
      <c r="D5" s="6">
        <f t="shared" si="0"/>
        <v>2014</v>
      </c>
      <c r="E5" s="6">
        <f t="shared" si="1"/>
        <v>11</v>
      </c>
      <c r="F5" s="6">
        <f t="shared" si="2"/>
        <v>9</v>
      </c>
      <c r="G5" t="s">
        <v>284</v>
      </c>
      <c r="H5" t="s">
        <v>190</v>
      </c>
      <c r="I5" t="s">
        <v>11</v>
      </c>
      <c r="J5" s="20">
        <v>0</v>
      </c>
      <c r="K5" s="20">
        <v>1</v>
      </c>
      <c r="L5" s="9" t="s">
        <v>356</v>
      </c>
    </row>
    <row r="6" spans="1:19" x14ac:dyDescent="0.2">
      <c r="A6" s="6">
        <v>1</v>
      </c>
      <c r="B6" s="6">
        <v>0</v>
      </c>
      <c r="C6" s="5">
        <v>42085</v>
      </c>
      <c r="D6" s="6">
        <f t="shared" si="0"/>
        <v>2015</v>
      </c>
      <c r="E6" s="6">
        <f t="shared" si="1"/>
        <v>3</v>
      </c>
      <c r="F6" s="6">
        <f t="shared" si="2"/>
        <v>22</v>
      </c>
      <c r="G6" t="s">
        <v>264</v>
      </c>
      <c r="H6" t="s">
        <v>1</v>
      </c>
      <c r="I6" t="s">
        <v>12</v>
      </c>
      <c r="J6" s="20">
        <v>0</v>
      </c>
      <c r="K6" s="20">
        <v>0</v>
      </c>
      <c r="L6" s="10" t="s">
        <v>597</v>
      </c>
      <c r="M6" s="10" t="s">
        <v>638</v>
      </c>
    </row>
    <row r="7" spans="1:19" x14ac:dyDescent="0.2">
      <c r="A7" s="6">
        <v>1</v>
      </c>
      <c r="B7" s="6">
        <v>0</v>
      </c>
      <c r="C7" s="5">
        <v>42113</v>
      </c>
      <c r="D7" s="6">
        <f t="shared" si="0"/>
        <v>2015</v>
      </c>
      <c r="E7" s="6">
        <f t="shared" si="1"/>
        <v>4</v>
      </c>
      <c r="F7" s="6">
        <f t="shared" si="2"/>
        <v>19</v>
      </c>
      <c r="G7" t="s">
        <v>278</v>
      </c>
      <c r="H7" t="s">
        <v>3</v>
      </c>
      <c r="I7" t="s">
        <v>13</v>
      </c>
      <c r="J7" s="20">
        <v>0</v>
      </c>
      <c r="K7" s="20">
        <v>0</v>
      </c>
      <c r="L7" s="10" t="s">
        <v>625</v>
      </c>
      <c r="M7" s="10" t="s">
        <v>639</v>
      </c>
    </row>
    <row r="8" spans="1:19" x14ac:dyDescent="0.2">
      <c r="A8" s="6">
        <v>1</v>
      </c>
      <c r="B8" s="6">
        <v>0</v>
      </c>
      <c r="C8" s="5">
        <v>42129</v>
      </c>
      <c r="D8" s="6">
        <f t="shared" si="0"/>
        <v>2015</v>
      </c>
      <c r="E8" s="6">
        <f t="shared" si="1"/>
        <v>5</v>
      </c>
      <c r="F8" s="6">
        <f t="shared" si="2"/>
        <v>5</v>
      </c>
      <c r="G8" t="s">
        <v>342</v>
      </c>
      <c r="H8" t="s">
        <v>314</v>
      </c>
      <c r="I8" t="s">
        <v>14</v>
      </c>
      <c r="J8" s="20">
        <v>0</v>
      </c>
      <c r="K8" s="20">
        <v>0</v>
      </c>
      <c r="L8" s="10" t="s">
        <v>598</v>
      </c>
    </row>
    <row r="9" spans="1:19" x14ac:dyDescent="0.2">
      <c r="A9" s="6">
        <v>1</v>
      </c>
      <c r="B9" s="6">
        <v>0</v>
      </c>
      <c r="C9" s="5">
        <v>42155</v>
      </c>
      <c r="D9" s="6">
        <f t="shared" si="0"/>
        <v>2015</v>
      </c>
      <c r="E9" s="6">
        <f t="shared" si="1"/>
        <v>5</v>
      </c>
      <c r="F9" s="6">
        <f t="shared" si="2"/>
        <v>31</v>
      </c>
      <c r="G9" t="s">
        <v>268</v>
      </c>
      <c r="H9" t="s">
        <v>315</v>
      </c>
      <c r="I9" t="s">
        <v>15</v>
      </c>
      <c r="J9" s="20">
        <v>2</v>
      </c>
      <c r="K9" s="20">
        <v>2</v>
      </c>
      <c r="L9" s="10" t="s">
        <v>640</v>
      </c>
      <c r="M9" s="10" t="s">
        <v>641</v>
      </c>
    </row>
    <row r="10" spans="1:19" x14ac:dyDescent="0.2">
      <c r="A10" s="6">
        <v>1</v>
      </c>
      <c r="B10" s="6">
        <v>0</v>
      </c>
      <c r="C10" s="5">
        <v>42211</v>
      </c>
      <c r="D10" s="6">
        <f t="shared" si="0"/>
        <v>2015</v>
      </c>
      <c r="E10" s="6">
        <f t="shared" si="1"/>
        <v>7</v>
      </c>
      <c r="F10" s="6">
        <f t="shared" si="2"/>
        <v>26</v>
      </c>
      <c r="G10" t="s">
        <v>284</v>
      </c>
      <c r="H10" t="s">
        <v>316</v>
      </c>
      <c r="I10" t="s">
        <v>16</v>
      </c>
      <c r="J10" s="20">
        <v>0</v>
      </c>
      <c r="K10" s="20">
        <v>0</v>
      </c>
      <c r="L10" s="10" t="s">
        <v>599</v>
      </c>
    </row>
    <row r="11" spans="1:19" x14ac:dyDescent="0.2">
      <c r="A11" s="6">
        <v>3</v>
      </c>
      <c r="B11" s="6">
        <v>0</v>
      </c>
      <c r="C11" s="5">
        <v>42353</v>
      </c>
      <c r="D11" s="6">
        <f t="shared" si="0"/>
        <v>2015</v>
      </c>
      <c r="E11" s="6">
        <f t="shared" si="1"/>
        <v>12</v>
      </c>
      <c r="F11" s="6">
        <f t="shared" si="2"/>
        <v>15</v>
      </c>
      <c r="G11" t="s">
        <v>352</v>
      </c>
      <c r="H11" t="s">
        <v>191</v>
      </c>
      <c r="I11" t="s">
        <v>17</v>
      </c>
      <c r="J11" s="20">
        <v>0</v>
      </c>
      <c r="K11" s="20">
        <v>0</v>
      </c>
      <c r="L11" s="9" t="s">
        <v>357</v>
      </c>
      <c r="M11" s="9" t="s">
        <v>642</v>
      </c>
      <c r="N11" s="9"/>
      <c r="O11" s="9"/>
      <c r="P11" s="9"/>
    </row>
    <row r="12" spans="1:19" x14ac:dyDescent="0.2">
      <c r="A12" s="6">
        <v>2</v>
      </c>
      <c r="B12" s="6">
        <v>0</v>
      </c>
      <c r="C12" s="5">
        <v>42438</v>
      </c>
      <c r="D12" s="6">
        <f t="shared" si="0"/>
        <v>2016</v>
      </c>
      <c r="E12" s="6">
        <f t="shared" si="1"/>
        <v>3</v>
      </c>
      <c r="F12" s="6">
        <f t="shared" si="2"/>
        <v>9</v>
      </c>
      <c r="G12" t="s">
        <v>260</v>
      </c>
      <c r="H12" t="s">
        <v>192</v>
      </c>
      <c r="I12" t="s">
        <v>18</v>
      </c>
      <c r="J12" s="20">
        <v>1</v>
      </c>
      <c r="K12" s="20">
        <v>0</v>
      </c>
      <c r="L12" s="9" t="s">
        <v>358</v>
      </c>
      <c r="M12" s="10" t="s">
        <v>643</v>
      </c>
    </row>
    <row r="13" spans="1:19" x14ac:dyDescent="0.2">
      <c r="A13" s="6">
        <v>2</v>
      </c>
      <c r="B13" s="6">
        <v>0</v>
      </c>
      <c r="C13" s="5">
        <v>42544</v>
      </c>
      <c r="D13" s="6">
        <f t="shared" si="0"/>
        <v>2016</v>
      </c>
      <c r="E13" s="6">
        <f t="shared" si="1"/>
        <v>6</v>
      </c>
      <c r="F13" s="6">
        <f t="shared" si="2"/>
        <v>23</v>
      </c>
      <c r="G13" t="s">
        <v>279</v>
      </c>
      <c r="H13" t="s">
        <v>193</v>
      </c>
      <c r="I13" t="s">
        <v>19</v>
      </c>
      <c r="J13" s="20">
        <v>0</v>
      </c>
      <c r="K13" s="20">
        <v>0</v>
      </c>
      <c r="L13" s="9" t="s">
        <v>359</v>
      </c>
    </row>
    <row r="14" spans="1:19" x14ac:dyDescent="0.2">
      <c r="A14" s="6">
        <v>1</v>
      </c>
      <c r="B14" s="6">
        <v>0</v>
      </c>
      <c r="C14" s="5">
        <v>42546</v>
      </c>
      <c r="D14" s="6">
        <f t="shared" si="0"/>
        <v>2016</v>
      </c>
      <c r="E14" s="6">
        <f t="shared" si="1"/>
        <v>6</v>
      </c>
      <c r="F14" s="6">
        <f t="shared" si="2"/>
        <v>25</v>
      </c>
      <c r="G14" t="s">
        <v>288</v>
      </c>
      <c r="H14" t="s">
        <v>317</v>
      </c>
      <c r="I14" t="s">
        <v>20</v>
      </c>
      <c r="J14" s="20">
        <v>0</v>
      </c>
      <c r="K14" s="20">
        <v>3</v>
      </c>
      <c r="L14" s="10" t="s">
        <v>600</v>
      </c>
      <c r="M14" s="10" t="s">
        <v>644</v>
      </c>
    </row>
    <row r="15" spans="1:19" x14ac:dyDescent="0.2">
      <c r="A15" s="6">
        <v>2</v>
      </c>
      <c r="B15" s="6">
        <v>0</v>
      </c>
      <c r="C15" s="5">
        <v>42555</v>
      </c>
      <c r="D15" s="6">
        <f t="shared" si="0"/>
        <v>2016</v>
      </c>
      <c r="E15" s="6">
        <f t="shared" si="1"/>
        <v>7</v>
      </c>
      <c r="F15" s="6">
        <f t="shared" si="2"/>
        <v>4</v>
      </c>
      <c r="G15" t="s">
        <v>268</v>
      </c>
      <c r="H15" t="s">
        <v>194</v>
      </c>
      <c r="I15" t="s">
        <v>21</v>
      </c>
      <c r="J15" s="20">
        <v>0</v>
      </c>
      <c r="K15" s="20">
        <v>0</v>
      </c>
      <c r="L15" s="9" t="s">
        <v>360</v>
      </c>
    </row>
    <row r="16" spans="1:19" x14ac:dyDescent="0.2">
      <c r="A16" s="6">
        <v>1</v>
      </c>
      <c r="B16" s="6">
        <v>0</v>
      </c>
      <c r="C16" s="5">
        <v>42641</v>
      </c>
      <c r="D16" s="6">
        <f t="shared" si="0"/>
        <v>2016</v>
      </c>
      <c r="E16" s="6">
        <f t="shared" si="1"/>
        <v>9</v>
      </c>
      <c r="F16" s="6">
        <f t="shared" si="2"/>
        <v>28</v>
      </c>
      <c r="G16" t="s">
        <v>288</v>
      </c>
      <c r="H16" t="s">
        <v>318</v>
      </c>
      <c r="I16" t="s">
        <v>22</v>
      </c>
      <c r="J16" s="20">
        <v>2</v>
      </c>
      <c r="K16" s="20">
        <v>3</v>
      </c>
      <c r="L16" s="10" t="s">
        <v>645</v>
      </c>
      <c r="M16" s="10" t="s">
        <v>646</v>
      </c>
      <c r="N16" s="10" t="s">
        <v>626</v>
      </c>
    </row>
    <row r="17" spans="1:16" x14ac:dyDescent="0.2">
      <c r="A17" s="6">
        <v>2</v>
      </c>
      <c r="B17" s="6">
        <v>4</v>
      </c>
      <c r="C17" s="5">
        <v>42711</v>
      </c>
      <c r="D17" s="6">
        <f t="shared" si="0"/>
        <v>2016</v>
      </c>
      <c r="E17" s="6">
        <f t="shared" si="1"/>
        <v>12</v>
      </c>
      <c r="F17" s="6">
        <f t="shared" si="2"/>
        <v>7</v>
      </c>
      <c r="G17" t="s">
        <v>276</v>
      </c>
      <c r="H17" t="s">
        <v>195</v>
      </c>
      <c r="I17" t="s">
        <v>23</v>
      </c>
      <c r="J17" s="20">
        <v>0</v>
      </c>
      <c r="K17" s="20">
        <v>2</v>
      </c>
      <c r="L17" s="9" t="s">
        <v>361</v>
      </c>
      <c r="M17" s="10" t="s">
        <v>647</v>
      </c>
    </row>
    <row r="18" spans="1:16" x14ac:dyDescent="0.2">
      <c r="A18" s="6">
        <v>1</v>
      </c>
      <c r="B18" s="6">
        <v>0</v>
      </c>
      <c r="C18" s="5">
        <v>42858</v>
      </c>
      <c r="D18" s="6">
        <f t="shared" si="0"/>
        <v>2017</v>
      </c>
      <c r="E18" s="6">
        <f t="shared" si="1"/>
        <v>5</v>
      </c>
      <c r="F18" s="6">
        <f t="shared" si="2"/>
        <v>3</v>
      </c>
      <c r="G18" t="s">
        <v>281</v>
      </c>
      <c r="H18" t="s">
        <v>311</v>
      </c>
      <c r="I18" t="s">
        <v>24</v>
      </c>
      <c r="J18" s="20">
        <v>1</v>
      </c>
      <c r="K18" s="20">
        <v>0</v>
      </c>
      <c r="L18" s="10" t="s">
        <v>601</v>
      </c>
      <c r="M18" s="10" t="s">
        <v>648</v>
      </c>
    </row>
    <row r="19" spans="1:16" x14ac:dyDescent="0.2">
      <c r="A19" s="6">
        <v>3</v>
      </c>
      <c r="B19" s="6">
        <v>0</v>
      </c>
      <c r="C19" s="5">
        <v>42895</v>
      </c>
      <c r="D19" s="6">
        <f t="shared" si="0"/>
        <v>2017</v>
      </c>
      <c r="E19" s="6">
        <f t="shared" si="1"/>
        <v>6</v>
      </c>
      <c r="F19" s="6">
        <f t="shared" si="2"/>
        <v>9</v>
      </c>
      <c r="G19" t="s">
        <v>264</v>
      </c>
      <c r="H19" t="s">
        <v>1</v>
      </c>
      <c r="I19" t="s">
        <v>25</v>
      </c>
      <c r="J19" s="20">
        <v>0</v>
      </c>
      <c r="K19" s="20">
        <v>0</v>
      </c>
      <c r="L19" s="9" t="s">
        <v>362</v>
      </c>
      <c r="M19" s="9" t="s">
        <v>649</v>
      </c>
      <c r="N19" s="9"/>
      <c r="O19" s="9"/>
      <c r="P19" s="9"/>
    </row>
    <row r="20" spans="1:16" x14ac:dyDescent="0.2">
      <c r="A20" s="6">
        <v>2</v>
      </c>
      <c r="B20" s="6">
        <v>0</v>
      </c>
      <c r="C20" s="5">
        <v>42954</v>
      </c>
      <c r="D20" s="6">
        <f t="shared" si="0"/>
        <v>2017</v>
      </c>
      <c r="E20" s="6">
        <f t="shared" si="1"/>
        <v>8</v>
      </c>
      <c r="F20" s="6">
        <f t="shared" si="2"/>
        <v>7</v>
      </c>
      <c r="G20" t="s">
        <v>278</v>
      </c>
      <c r="H20" t="s">
        <v>3</v>
      </c>
      <c r="I20" t="s">
        <v>26</v>
      </c>
      <c r="J20" s="20">
        <v>0</v>
      </c>
      <c r="K20" s="20">
        <v>0</v>
      </c>
      <c r="L20" s="9" t="s">
        <v>363</v>
      </c>
    </row>
    <row r="21" spans="1:16" x14ac:dyDescent="0.2">
      <c r="A21" s="6">
        <v>2</v>
      </c>
      <c r="B21" s="6">
        <v>4</v>
      </c>
      <c r="C21" s="5">
        <v>42968</v>
      </c>
      <c r="D21" s="6">
        <f t="shared" si="0"/>
        <v>2017</v>
      </c>
      <c r="E21" s="6">
        <f t="shared" si="1"/>
        <v>8</v>
      </c>
      <c r="F21" s="6">
        <f t="shared" si="2"/>
        <v>21</v>
      </c>
      <c r="G21" t="s">
        <v>284</v>
      </c>
      <c r="H21" t="s">
        <v>196</v>
      </c>
      <c r="I21" t="s">
        <v>27</v>
      </c>
      <c r="J21" s="20">
        <v>0</v>
      </c>
      <c r="K21" s="20">
        <v>1</v>
      </c>
      <c r="L21" s="9" t="s">
        <v>364</v>
      </c>
      <c r="M21" s="10" t="s">
        <v>650</v>
      </c>
      <c r="N21" s="10" t="s">
        <v>651</v>
      </c>
    </row>
    <row r="22" spans="1:16" x14ac:dyDescent="0.2">
      <c r="A22" s="6">
        <v>1</v>
      </c>
      <c r="B22" s="6" t="s">
        <v>635</v>
      </c>
      <c r="C22" s="5">
        <v>43002</v>
      </c>
      <c r="D22" s="6">
        <f t="shared" si="0"/>
        <v>2017</v>
      </c>
      <c r="E22" s="6">
        <f t="shared" si="1"/>
        <v>9</v>
      </c>
      <c r="F22" s="6">
        <f t="shared" si="2"/>
        <v>24</v>
      </c>
      <c r="G22" t="s">
        <v>262</v>
      </c>
      <c r="H22" t="s">
        <v>319</v>
      </c>
      <c r="I22" t="s">
        <v>28</v>
      </c>
      <c r="J22" s="20">
        <v>1</v>
      </c>
      <c r="K22" s="20">
        <v>7</v>
      </c>
      <c r="L22" s="10" t="s">
        <v>627</v>
      </c>
      <c r="M22" s="10" t="s">
        <v>652</v>
      </c>
      <c r="N22" s="10" t="s">
        <v>653</v>
      </c>
    </row>
    <row r="23" spans="1:16" x14ac:dyDescent="0.2">
      <c r="A23" s="6">
        <v>1</v>
      </c>
      <c r="B23" s="6">
        <v>0</v>
      </c>
      <c r="C23" s="5">
        <v>43031</v>
      </c>
      <c r="D23" s="6">
        <f t="shared" si="0"/>
        <v>2017</v>
      </c>
      <c r="E23" s="6">
        <f t="shared" si="1"/>
        <v>10</v>
      </c>
      <c r="F23" s="6">
        <f t="shared" si="2"/>
        <v>23</v>
      </c>
      <c r="G23" t="s">
        <v>343</v>
      </c>
      <c r="H23" t="s">
        <v>320</v>
      </c>
      <c r="I23" t="s">
        <v>29</v>
      </c>
      <c r="J23" s="20">
        <v>2</v>
      </c>
      <c r="K23" s="20">
        <v>3</v>
      </c>
      <c r="L23" s="10" t="s">
        <v>628</v>
      </c>
    </row>
    <row r="24" spans="1:16" x14ac:dyDescent="0.2">
      <c r="A24" s="6">
        <v>1</v>
      </c>
      <c r="B24" s="6">
        <v>0</v>
      </c>
      <c r="C24" s="5">
        <v>43044</v>
      </c>
      <c r="D24" s="6">
        <f t="shared" si="0"/>
        <v>2017</v>
      </c>
      <c r="E24" s="6">
        <f t="shared" si="1"/>
        <v>11</v>
      </c>
      <c r="F24" s="6">
        <f t="shared" si="2"/>
        <v>5</v>
      </c>
      <c r="G24" t="s">
        <v>281</v>
      </c>
      <c r="H24" t="s">
        <v>321</v>
      </c>
      <c r="I24" t="s">
        <v>30</v>
      </c>
      <c r="J24" s="20">
        <v>26</v>
      </c>
      <c r="K24" s="20">
        <v>20</v>
      </c>
      <c r="L24" s="10" t="s">
        <v>629</v>
      </c>
      <c r="M24" s="10" t="s">
        <v>654</v>
      </c>
    </row>
    <row r="25" spans="1:16" x14ac:dyDescent="0.2">
      <c r="A25" s="6">
        <v>1</v>
      </c>
      <c r="B25" s="6">
        <v>0</v>
      </c>
      <c r="C25" s="5">
        <v>43056</v>
      </c>
      <c r="D25" s="6">
        <f t="shared" si="0"/>
        <v>2017</v>
      </c>
      <c r="E25" s="6">
        <f t="shared" si="1"/>
        <v>11</v>
      </c>
      <c r="F25" s="6">
        <f t="shared" si="2"/>
        <v>17</v>
      </c>
      <c r="G25" t="s">
        <v>260</v>
      </c>
      <c r="H25" t="s">
        <v>322</v>
      </c>
      <c r="I25" t="s">
        <v>31</v>
      </c>
      <c r="J25" s="20">
        <v>1</v>
      </c>
      <c r="K25" s="20">
        <v>1</v>
      </c>
      <c r="L25" s="10" t="s">
        <v>630</v>
      </c>
      <c r="M25" s="10" t="s">
        <v>655</v>
      </c>
    </row>
    <row r="26" spans="1:16" x14ac:dyDescent="0.2">
      <c r="A26" s="6">
        <v>1</v>
      </c>
      <c r="B26" s="6">
        <v>0</v>
      </c>
      <c r="C26" s="5">
        <v>43076</v>
      </c>
      <c r="D26" s="6">
        <f t="shared" si="0"/>
        <v>2017</v>
      </c>
      <c r="E26" s="6">
        <f t="shared" si="1"/>
        <v>12</v>
      </c>
      <c r="F26" s="6">
        <f t="shared" si="2"/>
        <v>7</v>
      </c>
      <c r="G26" t="s">
        <v>281</v>
      </c>
      <c r="H26" t="s">
        <v>234</v>
      </c>
      <c r="I26" t="s">
        <v>32</v>
      </c>
      <c r="J26" s="20">
        <v>0</v>
      </c>
      <c r="K26" s="20">
        <v>0</v>
      </c>
      <c r="L26" s="10" t="s">
        <v>602</v>
      </c>
      <c r="M26" s="10" t="s">
        <v>656</v>
      </c>
    </row>
    <row r="27" spans="1:16" x14ac:dyDescent="0.2">
      <c r="A27" s="6">
        <v>1</v>
      </c>
      <c r="B27" s="6">
        <v>0</v>
      </c>
      <c r="C27" s="5">
        <v>43244</v>
      </c>
      <c r="D27" s="6">
        <f t="shared" si="0"/>
        <v>2018</v>
      </c>
      <c r="E27" s="6">
        <f t="shared" si="1"/>
        <v>5</v>
      </c>
      <c r="F27" s="6">
        <f t="shared" si="2"/>
        <v>24</v>
      </c>
      <c r="G27" t="s">
        <v>344</v>
      </c>
      <c r="H27" t="s">
        <v>323</v>
      </c>
      <c r="I27" t="s">
        <v>33</v>
      </c>
      <c r="J27" s="20">
        <v>0</v>
      </c>
      <c r="K27" s="20">
        <v>4</v>
      </c>
      <c r="L27" s="10" t="s">
        <v>631</v>
      </c>
      <c r="M27" s="10" t="s">
        <v>657</v>
      </c>
      <c r="N27" s="10" t="s">
        <v>658</v>
      </c>
    </row>
    <row r="28" spans="1:16" x14ac:dyDescent="0.2">
      <c r="A28" s="6">
        <v>1</v>
      </c>
      <c r="B28" s="6">
        <v>0</v>
      </c>
      <c r="C28" s="5">
        <v>43269</v>
      </c>
      <c r="D28" s="6">
        <f t="shared" si="0"/>
        <v>2018</v>
      </c>
      <c r="E28" s="6">
        <f t="shared" si="1"/>
        <v>6</v>
      </c>
      <c r="F28" s="6">
        <f t="shared" si="2"/>
        <v>18</v>
      </c>
      <c r="G28" t="s">
        <v>257</v>
      </c>
      <c r="H28" t="s">
        <v>324</v>
      </c>
      <c r="I28" t="s">
        <v>34</v>
      </c>
      <c r="J28" s="20">
        <v>0</v>
      </c>
      <c r="K28" s="20">
        <v>3</v>
      </c>
      <c r="L28" s="10" t="s">
        <v>603</v>
      </c>
      <c r="M28" s="10" t="s">
        <v>659</v>
      </c>
    </row>
    <row r="29" spans="1:16" x14ac:dyDescent="0.2">
      <c r="A29" s="6">
        <v>1</v>
      </c>
      <c r="B29" s="6">
        <v>0</v>
      </c>
      <c r="C29" s="5">
        <v>43316</v>
      </c>
      <c r="D29" s="6">
        <f t="shared" si="0"/>
        <v>2018</v>
      </c>
      <c r="E29" s="6">
        <f t="shared" si="1"/>
        <v>8</v>
      </c>
      <c r="F29" s="6">
        <f t="shared" si="2"/>
        <v>4</v>
      </c>
      <c r="G29" t="s">
        <v>260</v>
      </c>
      <c r="H29" t="s">
        <v>325</v>
      </c>
      <c r="I29" t="s">
        <v>35</v>
      </c>
      <c r="J29" s="20">
        <v>0</v>
      </c>
      <c r="K29" s="20">
        <v>0</v>
      </c>
      <c r="L29" s="10" t="s">
        <v>604</v>
      </c>
      <c r="M29" s="10" t="s">
        <v>660</v>
      </c>
    </row>
    <row r="30" spans="1:16" x14ac:dyDescent="0.2">
      <c r="A30" s="6">
        <v>2</v>
      </c>
      <c r="B30" s="6">
        <v>0</v>
      </c>
      <c r="C30" s="5">
        <v>43340</v>
      </c>
      <c r="D30" s="6">
        <f t="shared" si="0"/>
        <v>2018</v>
      </c>
      <c r="E30" s="6">
        <f t="shared" si="1"/>
        <v>8</v>
      </c>
      <c r="F30" s="6">
        <f t="shared" si="2"/>
        <v>28</v>
      </c>
      <c r="G30" t="s">
        <v>345</v>
      </c>
      <c r="H30" t="s">
        <v>197</v>
      </c>
      <c r="I30" t="s">
        <v>36</v>
      </c>
      <c r="J30" s="20">
        <v>0</v>
      </c>
      <c r="K30" s="20">
        <v>2</v>
      </c>
      <c r="L30" s="9" t="s">
        <v>365</v>
      </c>
      <c r="M30" s="10" t="s">
        <v>661</v>
      </c>
      <c r="N30" s="10" t="s">
        <v>662</v>
      </c>
    </row>
    <row r="31" spans="1:16" x14ac:dyDescent="0.2">
      <c r="A31" s="6">
        <v>2</v>
      </c>
      <c r="B31" s="6">
        <v>4</v>
      </c>
      <c r="C31" s="5">
        <v>43363</v>
      </c>
      <c r="D31" s="6">
        <f t="shared" si="0"/>
        <v>2018</v>
      </c>
      <c r="E31" s="6">
        <f t="shared" si="1"/>
        <v>9</v>
      </c>
      <c r="F31" s="6">
        <f t="shared" si="2"/>
        <v>20</v>
      </c>
      <c r="G31" t="s">
        <v>265</v>
      </c>
      <c r="H31" t="s">
        <v>198</v>
      </c>
      <c r="I31" t="s">
        <v>37</v>
      </c>
      <c r="J31" s="20">
        <v>0</v>
      </c>
      <c r="K31" s="20">
        <v>1</v>
      </c>
      <c r="L31" s="9" t="s">
        <v>366</v>
      </c>
    </row>
    <row r="32" spans="1:16" x14ac:dyDescent="0.2">
      <c r="A32" s="6">
        <v>2</v>
      </c>
      <c r="B32" s="6">
        <v>0</v>
      </c>
      <c r="C32" s="5">
        <v>43364</v>
      </c>
      <c r="D32" s="6">
        <f t="shared" si="0"/>
        <v>2018</v>
      </c>
      <c r="E32" s="6">
        <f t="shared" si="1"/>
        <v>9</v>
      </c>
      <c r="F32" s="6">
        <f t="shared" si="2"/>
        <v>21</v>
      </c>
      <c r="G32" t="s">
        <v>308</v>
      </c>
      <c r="H32" t="s">
        <v>199</v>
      </c>
      <c r="I32" t="s">
        <v>38</v>
      </c>
      <c r="J32" s="20">
        <v>0</v>
      </c>
      <c r="K32" s="20">
        <v>0</v>
      </c>
      <c r="L32" s="9" t="s">
        <v>367</v>
      </c>
    </row>
    <row r="33" spans="1:16" x14ac:dyDescent="0.2">
      <c r="A33" s="6">
        <v>3</v>
      </c>
      <c r="B33" s="6">
        <v>4</v>
      </c>
      <c r="C33" s="5">
        <v>43370</v>
      </c>
      <c r="D33" s="6">
        <f t="shared" si="0"/>
        <v>2018</v>
      </c>
      <c r="E33" s="6">
        <f t="shared" si="1"/>
        <v>9</v>
      </c>
      <c r="F33" s="6">
        <f t="shared" si="2"/>
        <v>27</v>
      </c>
      <c r="G33" t="s">
        <v>282</v>
      </c>
      <c r="H33" t="s">
        <v>200</v>
      </c>
      <c r="I33" t="s">
        <v>39</v>
      </c>
      <c r="J33" s="20">
        <v>0</v>
      </c>
      <c r="K33" s="20">
        <v>1</v>
      </c>
      <c r="L33" s="9" t="s">
        <v>368</v>
      </c>
      <c r="M33" s="9"/>
      <c r="N33" s="9"/>
      <c r="O33" s="9"/>
      <c r="P33" s="9"/>
    </row>
    <row r="34" spans="1:16" x14ac:dyDescent="0.2">
      <c r="A34" s="6">
        <v>1</v>
      </c>
      <c r="B34" s="6">
        <v>0</v>
      </c>
      <c r="C34" s="5">
        <v>43397</v>
      </c>
      <c r="D34" s="6">
        <f t="shared" ref="D34:D65" si="3">YEAR(C34)</f>
        <v>2018</v>
      </c>
      <c r="E34" s="6">
        <f t="shared" ref="E34:E65" si="4">MONTH(C34)</f>
        <v>10</v>
      </c>
      <c r="F34" s="6">
        <f t="shared" ref="F34:F65" si="5">DAY(C34)</f>
        <v>24</v>
      </c>
      <c r="G34" t="s">
        <v>345</v>
      </c>
      <c r="H34" t="s">
        <v>326</v>
      </c>
      <c r="I34" t="s">
        <v>40</v>
      </c>
      <c r="J34" s="20">
        <v>2</v>
      </c>
      <c r="K34" s="20">
        <v>0</v>
      </c>
      <c r="L34" s="10" t="s">
        <v>632</v>
      </c>
      <c r="M34" s="10" t="s">
        <v>663</v>
      </c>
    </row>
    <row r="35" spans="1:16" x14ac:dyDescent="0.2">
      <c r="A35" s="6">
        <v>1</v>
      </c>
      <c r="B35" s="6">
        <v>4</v>
      </c>
      <c r="C35" s="5">
        <v>43400</v>
      </c>
      <c r="D35" s="6">
        <f t="shared" si="3"/>
        <v>2018</v>
      </c>
      <c r="E35" s="6">
        <f t="shared" si="4"/>
        <v>10</v>
      </c>
      <c r="F35" s="6">
        <f t="shared" si="5"/>
        <v>27</v>
      </c>
      <c r="G35" t="s">
        <v>266</v>
      </c>
      <c r="H35" t="s">
        <v>327</v>
      </c>
      <c r="I35" t="s">
        <v>41</v>
      </c>
      <c r="J35" s="20">
        <v>0</v>
      </c>
      <c r="K35" s="20">
        <v>2</v>
      </c>
      <c r="L35" s="10" t="s">
        <v>605</v>
      </c>
      <c r="M35" s="10" t="s">
        <v>664</v>
      </c>
      <c r="N35" s="10" t="s">
        <v>665</v>
      </c>
    </row>
    <row r="36" spans="1:16" x14ac:dyDescent="0.2">
      <c r="A36" s="6">
        <v>2</v>
      </c>
      <c r="B36" s="6">
        <v>0</v>
      </c>
      <c r="C36" s="5">
        <v>43470</v>
      </c>
      <c r="D36" s="6">
        <f t="shared" si="3"/>
        <v>2019</v>
      </c>
      <c r="E36" s="6">
        <f t="shared" si="4"/>
        <v>1</v>
      </c>
      <c r="F36" s="6">
        <f t="shared" si="5"/>
        <v>5</v>
      </c>
      <c r="G36" t="s">
        <v>288</v>
      </c>
      <c r="H36" t="s">
        <v>201</v>
      </c>
      <c r="I36" t="s">
        <v>42</v>
      </c>
      <c r="J36" s="20">
        <v>0</v>
      </c>
      <c r="K36" s="20">
        <v>0</v>
      </c>
      <c r="L36" s="9" t="s">
        <v>369</v>
      </c>
    </row>
    <row r="37" spans="1:16" x14ac:dyDescent="0.2">
      <c r="A37" s="6">
        <v>2</v>
      </c>
      <c r="B37" s="6">
        <v>4</v>
      </c>
      <c r="C37" s="5">
        <v>43481</v>
      </c>
      <c r="D37" s="6">
        <f t="shared" si="3"/>
        <v>2019</v>
      </c>
      <c r="E37" s="6">
        <f t="shared" si="4"/>
        <v>1</v>
      </c>
      <c r="F37" s="6">
        <f t="shared" si="5"/>
        <v>16</v>
      </c>
      <c r="G37" t="s">
        <v>266</v>
      </c>
      <c r="H37" t="s">
        <v>202</v>
      </c>
      <c r="I37" t="s">
        <v>43</v>
      </c>
      <c r="J37" s="20">
        <v>1</v>
      </c>
      <c r="K37" s="20">
        <v>1</v>
      </c>
      <c r="L37" s="9" t="s">
        <v>370</v>
      </c>
      <c r="M37" s="10" t="s">
        <v>666</v>
      </c>
    </row>
    <row r="38" spans="1:16" x14ac:dyDescent="0.2">
      <c r="A38" s="6">
        <v>1</v>
      </c>
      <c r="B38" s="6">
        <v>0</v>
      </c>
      <c r="C38" s="5">
        <v>43509</v>
      </c>
      <c r="D38" s="6">
        <f t="shared" si="3"/>
        <v>2019</v>
      </c>
      <c r="E38" s="6">
        <f t="shared" si="4"/>
        <v>2</v>
      </c>
      <c r="F38" s="6">
        <f t="shared" si="5"/>
        <v>13</v>
      </c>
      <c r="G38" t="s">
        <v>262</v>
      </c>
      <c r="H38" t="s">
        <v>233</v>
      </c>
      <c r="I38" t="s">
        <v>44</v>
      </c>
      <c r="J38" s="20">
        <v>1</v>
      </c>
      <c r="K38" s="20">
        <v>0</v>
      </c>
      <c r="L38" s="18" t="s">
        <v>667</v>
      </c>
    </row>
    <row r="39" spans="1:16" x14ac:dyDescent="0.2">
      <c r="A39" s="6">
        <v>2</v>
      </c>
      <c r="B39" s="6">
        <v>0</v>
      </c>
      <c r="C39" s="5">
        <v>43540</v>
      </c>
      <c r="D39" s="6">
        <f t="shared" si="3"/>
        <v>2019</v>
      </c>
      <c r="E39" s="6">
        <f t="shared" si="4"/>
        <v>3</v>
      </c>
      <c r="F39" s="6">
        <f t="shared" si="5"/>
        <v>16</v>
      </c>
      <c r="G39" t="s">
        <v>268</v>
      </c>
      <c r="H39" t="s">
        <v>203</v>
      </c>
      <c r="I39" t="s">
        <v>45</v>
      </c>
      <c r="J39" s="24">
        <v>1</v>
      </c>
      <c r="K39" s="20">
        <v>0</v>
      </c>
      <c r="L39" s="9" t="s">
        <v>371</v>
      </c>
      <c r="M39" s="10" t="s">
        <v>668</v>
      </c>
    </row>
    <row r="40" spans="1:16" x14ac:dyDescent="0.2">
      <c r="A40" s="6">
        <v>2</v>
      </c>
      <c r="B40" s="6">
        <v>0</v>
      </c>
      <c r="C40" s="5">
        <v>43623</v>
      </c>
      <c r="D40" s="6">
        <f t="shared" si="3"/>
        <v>2019</v>
      </c>
      <c r="E40" s="6">
        <f t="shared" si="4"/>
        <v>6</v>
      </c>
      <c r="F40" s="6">
        <f t="shared" si="5"/>
        <v>7</v>
      </c>
      <c r="G40" t="s">
        <v>278</v>
      </c>
      <c r="H40" t="s">
        <v>3</v>
      </c>
      <c r="I40" t="s">
        <v>46</v>
      </c>
      <c r="J40" s="20">
        <v>0</v>
      </c>
      <c r="K40" s="20">
        <v>1</v>
      </c>
      <c r="L40" s="9" t="s">
        <v>372</v>
      </c>
    </row>
    <row r="41" spans="1:16" x14ac:dyDescent="0.2">
      <c r="A41" s="6">
        <v>2</v>
      </c>
      <c r="B41" s="6">
        <v>0</v>
      </c>
      <c r="C41" s="5">
        <v>43630</v>
      </c>
      <c r="D41" s="6">
        <f t="shared" si="3"/>
        <v>2019</v>
      </c>
      <c r="E41" s="6">
        <f t="shared" si="4"/>
        <v>6</v>
      </c>
      <c r="F41" s="6">
        <f t="shared" si="5"/>
        <v>14</v>
      </c>
      <c r="G41" t="s">
        <v>308</v>
      </c>
      <c r="H41" t="s">
        <v>204</v>
      </c>
      <c r="I41" t="s">
        <v>47</v>
      </c>
      <c r="J41" s="20">
        <v>0</v>
      </c>
      <c r="K41" s="20">
        <v>1</v>
      </c>
      <c r="L41" s="9" t="s">
        <v>373</v>
      </c>
    </row>
    <row r="42" spans="1:16" x14ac:dyDescent="0.2">
      <c r="A42" s="6">
        <v>2</v>
      </c>
      <c r="B42" s="6">
        <v>0</v>
      </c>
      <c r="C42" s="5">
        <v>43677</v>
      </c>
      <c r="D42" s="6">
        <f t="shared" si="3"/>
        <v>2019</v>
      </c>
      <c r="E42" s="6">
        <f t="shared" si="4"/>
        <v>7</v>
      </c>
      <c r="F42" s="6">
        <f t="shared" si="5"/>
        <v>31</v>
      </c>
      <c r="G42" t="s">
        <v>262</v>
      </c>
      <c r="H42" t="s">
        <v>205</v>
      </c>
      <c r="I42" t="s">
        <v>48</v>
      </c>
      <c r="J42" s="20">
        <v>0</v>
      </c>
      <c r="K42" s="20">
        <v>0</v>
      </c>
      <c r="L42" s="9" t="s">
        <v>374</v>
      </c>
      <c r="M42" s="10" t="s">
        <v>669</v>
      </c>
    </row>
    <row r="43" spans="1:16" x14ac:dyDescent="0.2">
      <c r="A43" s="6">
        <v>2</v>
      </c>
      <c r="B43" s="6">
        <v>4</v>
      </c>
      <c r="C43" s="5">
        <v>43683</v>
      </c>
      <c r="D43" s="6">
        <f t="shared" si="3"/>
        <v>2019</v>
      </c>
      <c r="E43" s="6">
        <f t="shared" si="4"/>
        <v>8</v>
      </c>
      <c r="F43" s="6">
        <f t="shared" si="5"/>
        <v>6</v>
      </c>
      <c r="G43" t="s">
        <v>282</v>
      </c>
      <c r="H43" t="s">
        <v>200</v>
      </c>
      <c r="I43" t="s">
        <v>49</v>
      </c>
      <c r="J43" s="20">
        <v>0</v>
      </c>
      <c r="K43" s="20">
        <v>3</v>
      </c>
      <c r="L43" s="9" t="s">
        <v>375</v>
      </c>
    </row>
    <row r="44" spans="1:16" x14ac:dyDescent="0.2">
      <c r="A44" s="6">
        <v>1</v>
      </c>
      <c r="B44" s="6" t="s">
        <v>636</v>
      </c>
      <c r="C44" s="5">
        <v>43690</v>
      </c>
      <c r="D44" s="6">
        <f t="shared" si="3"/>
        <v>2019</v>
      </c>
      <c r="E44" s="6">
        <f t="shared" si="4"/>
        <v>8</v>
      </c>
      <c r="F44" s="6">
        <f t="shared" si="5"/>
        <v>13</v>
      </c>
      <c r="G44" t="s">
        <v>268</v>
      </c>
      <c r="H44" t="s">
        <v>328</v>
      </c>
      <c r="I44" t="s">
        <v>50</v>
      </c>
      <c r="J44" s="20">
        <v>0</v>
      </c>
      <c r="K44" s="20">
        <v>1</v>
      </c>
      <c r="L44" s="10" t="s">
        <v>606</v>
      </c>
      <c r="M44" s="10" t="s">
        <v>670</v>
      </c>
    </row>
    <row r="45" spans="1:16" x14ac:dyDescent="0.2">
      <c r="A45" s="6">
        <v>1</v>
      </c>
      <c r="B45" s="6">
        <v>0</v>
      </c>
      <c r="C45" s="5">
        <v>43787</v>
      </c>
      <c r="D45" s="6">
        <f t="shared" si="3"/>
        <v>2019</v>
      </c>
      <c r="E45" s="6">
        <f t="shared" si="4"/>
        <v>11</v>
      </c>
      <c r="F45" s="6">
        <f t="shared" si="5"/>
        <v>18</v>
      </c>
      <c r="G45" t="s">
        <v>344</v>
      </c>
      <c r="H45" t="s">
        <v>329</v>
      </c>
      <c r="I45" t="s">
        <v>51</v>
      </c>
      <c r="J45" s="20">
        <v>2</v>
      </c>
      <c r="K45" s="20">
        <v>0</v>
      </c>
      <c r="L45" s="10" t="s">
        <v>607</v>
      </c>
      <c r="M45" s="10" t="s">
        <v>671</v>
      </c>
    </row>
    <row r="46" spans="1:16" x14ac:dyDescent="0.2">
      <c r="A46" s="6">
        <v>2</v>
      </c>
      <c r="B46" s="6">
        <v>0</v>
      </c>
      <c r="C46" s="5">
        <v>43825</v>
      </c>
      <c r="D46" s="6">
        <f t="shared" si="3"/>
        <v>2019</v>
      </c>
      <c r="E46" s="6">
        <f t="shared" si="4"/>
        <v>12</v>
      </c>
      <c r="F46" s="6">
        <f t="shared" si="5"/>
        <v>26</v>
      </c>
      <c r="G46" t="s">
        <v>282</v>
      </c>
      <c r="H46" t="s">
        <v>206</v>
      </c>
      <c r="I46" t="s">
        <v>52</v>
      </c>
      <c r="J46" s="20">
        <v>0</v>
      </c>
      <c r="K46" s="20">
        <v>0</v>
      </c>
      <c r="L46" s="9" t="s">
        <v>376</v>
      </c>
    </row>
    <row r="47" spans="1:16" x14ac:dyDescent="0.2">
      <c r="A47" s="6">
        <v>1</v>
      </c>
      <c r="B47" s="6">
        <v>5</v>
      </c>
      <c r="C47" s="5">
        <v>43828</v>
      </c>
      <c r="D47" s="6">
        <f t="shared" si="3"/>
        <v>2019</v>
      </c>
      <c r="E47" s="6">
        <f t="shared" si="4"/>
        <v>12</v>
      </c>
      <c r="F47" s="6">
        <f t="shared" si="5"/>
        <v>29</v>
      </c>
      <c r="G47" t="s">
        <v>281</v>
      </c>
      <c r="H47" t="s">
        <v>330</v>
      </c>
      <c r="I47" t="s">
        <v>53</v>
      </c>
      <c r="J47" s="20">
        <v>2</v>
      </c>
      <c r="K47" s="20">
        <v>2</v>
      </c>
      <c r="L47" s="10" t="s">
        <v>633</v>
      </c>
      <c r="M47" s="10" t="s">
        <v>672</v>
      </c>
      <c r="N47" s="10" t="s">
        <v>673</v>
      </c>
    </row>
    <row r="48" spans="1:16" x14ac:dyDescent="0.2">
      <c r="A48" s="6">
        <v>2</v>
      </c>
      <c r="B48" s="6">
        <v>0</v>
      </c>
      <c r="C48" s="5">
        <v>43873</v>
      </c>
      <c r="D48" s="6">
        <f t="shared" si="3"/>
        <v>2020</v>
      </c>
      <c r="E48" s="6">
        <f t="shared" si="4"/>
        <v>2</v>
      </c>
      <c r="F48" s="6">
        <f t="shared" si="5"/>
        <v>12</v>
      </c>
      <c r="G48" t="s">
        <v>284</v>
      </c>
      <c r="H48" t="s">
        <v>207</v>
      </c>
      <c r="I48" t="s">
        <v>54</v>
      </c>
      <c r="J48" s="20">
        <v>0</v>
      </c>
      <c r="K48" s="20">
        <v>0</v>
      </c>
      <c r="L48" s="9" t="s">
        <v>377</v>
      </c>
      <c r="M48" s="10" t="s">
        <v>674</v>
      </c>
    </row>
    <row r="49" spans="1:13" x14ac:dyDescent="0.2">
      <c r="A49" s="6">
        <v>1</v>
      </c>
      <c r="B49" s="6">
        <v>0</v>
      </c>
      <c r="C49" s="5">
        <v>43917</v>
      </c>
      <c r="D49" s="6">
        <f t="shared" si="3"/>
        <v>2020</v>
      </c>
      <c r="E49" s="6">
        <f t="shared" si="4"/>
        <v>3</v>
      </c>
      <c r="F49" s="6">
        <f t="shared" si="5"/>
        <v>27</v>
      </c>
      <c r="G49" t="s">
        <v>344</v>
      </c>
      <c r="H49" t="s">
        <v>246</v>
      </c>
      <c r="I49" t="s">
        <v>55</v>
      </c>
      <c r="J49" s="20">
        <v>0</v>
      </c>
      <c r="K49" s="20">
        <v>0</v>
      </c>
      <c r="L49" s="10" t="s">
        <v>623</v>
      </c>
    </row>
    <row r="50" spans="1:13" x14ac:dyDescent="0.2">
      <c r="A50" s="6">
        <v>2</v>
      </c>
      <c r="B50" s="6">
        <v>0</v>
      </c>
      <c r="C50" s="5">
        <v>43943</v>
      </c>
      <c r="D50" s="6">
        <f t="shared" si="3"/>
        <v>2020</v>
      </c>
      <c r="E50" s="6">
        <f t="shared" si="4"/>
        <v>4</v>
      </c>
      <c r="F50" s="6">
        <f t="shared" si="5"/>
        <v>22</v>
      </c>
      <c r="G50" t="s">
        <v>351</v>
      </c>
      <c r="H50" t="s">
        <v>208</v>
      </c>
      <c r="I50" t="s">
        <v>56</v>
      </c>
      <c r="J50" s="20">
        <v>0</v>
      </c>
      <c r="K50" s="20">
        <v>0</v>
      </c>
      <c r="L50" s="9" t="s">
        <v>378</v>
      </c>
      <c r="M50" s="10" t="s">
        <v>675</v>
      </c>
    </row>
    <row r="51" spans="1:13" x14ac:dyDescent="0.2">
      <c r="A51" s="6">
        <v>1</v>
      </c>
      <c r="B51" s="6">
        <v>0</v>
      </c>
      <c r="C51" s="5">
        <v>43967</v>
      </c>
      <c r="D51" s="6">
        <f t="shared" si="3"/>
        <v>2020</v>
      </c>
      <c r="E51" s="6">
        <f t="shared" si="4"/>
        <v>5</v>
      </c>
      <c r="F51" s="6">
        <f t="shared" si="5"/>
        <v>16</v>
      </c>
      <c r="G51" t="s">
        <v>346</v>
      </c>
      <c r="H51" t="s">
        <v>331</v>
      </c>
      <c r="I51" t="s">
        <v>57</v>
      </c>
      <c r="J51" s="20">
        <v>0</v>
      </c>
      <c r="K51" s="20">
        <v>0</v>
      </c>
      <c r="L51" s="10" t="s">
        <v>608</v>
      </c>
      <c r="M51" s="10" t="s">
        <v>676</v>
      </c>
    </row>
    <row r="52" spans="1:13" x14ac:dyDescent="0.2">
      <c r="A52" s="6">
        <v>2</v>
      </c>
      <c r="B52" s="6">
        <v>0</v>
      </c>
      <c r="C52" s="5">
        <v>43997</v>
      </c>
      <c r="D52" s="6">
        <f t="shared" si="3"/>
        <v>2020</v>
      </c>
      <c r="E52" s="6">
        <f t="shared" si="4"/>
        <v>6</v>
      </c>
      <c r="F52" s="6">
        <f t="shared" si="5"/>
        <v>15</v>
      </c>
      <c r="G52" t="s">
        <v>282</v>
      </c>
      <c r="H52" t="s">
        <v>206</v>
      </c>
      <c r="I52" t="s">
        <v>58</v>
      </c>
      <c r="J52" s="20">
        <v>0</v>
      </c>
      <c r="K52" s="20">
        <v>0</v>
      </c>
      <c r="L52" s="9" t="s">
        <v>379</v>
      </c>
      <c r="M52" s="10" t="s">
        <v>677</v>
      </c>
    </row>
    <row r="53" spans="1:13" x14ac:dyDescent="0.2">
      <c r="A53" s="6">
        <v>1</v>
      </c>
      <c r="B53" s="6">
        <v>0</v>
      </c>
      <c r="C53" s="5">
        <v>44009</v>
      </c>
      <c r="D53" s="6">
        <f t="shared" si="3"/>
        <v>2020</v>
      </c>
      <c r="E53" s="6">
        <f t="shared" si="4"/>
        <v>6</v>
      </c>
      <c r="F53" s="6">
        <f t="shared" si="5"/>
        <v>27</v>
      </c>
      <c r="G53" t="s">
        <v>345</v>
      </c>
      <c r="H53" t="s">
        <v>197</v>
      </c>
      <c r="I53" t="s">
        <v>59</v>
      </c>
      <c r="J53" s="20">
        <v>1</v>
      </c>
      <c r="K53" s="20">
        <v>0</v>
      </c>
      <c r="L53" s="10" t="s">
        <v>622</v>
      </c>
    </row>
    <row r="54" spans="1:13" x14ac:dyDescent="0.2">
      <c r="A54" s="6">
        <v>1</v>
      </c>
      <c r="B54" s="6">
        <v>0</v>
      </c>
      <c r="C54" s="5">
        <v>44022</v>
      </c>
      <c r="D54" s="6">
        <f t="shared" si="3"/>
        <v>2020</v>
      </c>
      <c r="E54" s="6">
        <f t="shared" si="4"/>
        <v>7</v>
      </c>
      <c r="F54" s="6">
        <f t="shared" si="5"/>
        <v>10</v>
      </c>
      <c r="G54" t="s">
        <v>264</v>
      </c>
      <c r="H54" t="s">
        <v>332</v>
      </c>
      <c r="I54" t="s">
        <v>60</v>
      </c>
      <c r="J54" s="20">
        <v>2</v>
      </c>
      <c r="K54" s="20">
        <v>0</v>
      </c>
      <c r="L54" s="10" t="s">
        <v>609</v>
      </c>
      <c r="M54" s="10" t="s">
        <v>678</v>
      </c>
    </row>
    <row r="55" spans="1:13" x14ac:dyDescent="0.2">
      <c r="A55" s="6">
        <v>1</v>
      </c>
      <c r="B55" s="6">
        <v>0</v>
      </c>
      <c r="C55" s="5">
        <v>44026</v>
      </c>
      <c r="D55" s="6">
        <f t="shared" si="3"/>
        <v>2020</v>
      </c>
      <c r="E55" s="6">
        <f t="shared" si="4"/>
        <v>7</v>
      </c>
      <c r="F55" s="6">
        <f t="shared" si="5"/>
        <v>14</v>
      </c>
      <c r="G55" t="s">
        <v>279</v>
      </c>
      <c r="H55" t="s">
        <v>333</v>
      </c>
      <c r="I55" t="s">
        <v>61</v>
      </c>
      <c r="J55" s="20">
        <v>1</v>
      </c>
      <c r="K55" s="20">
        <v>1</v>
      </c>
      <c r="L55" s="10" t="s">
        <v>610</v>
      </c>
      <c r="M55" s="18" t="s">
        <v>679</v>
      </c>
    </row>
    <row r="56" spans="1:13" x14ac:dyDescent="0.2">
      <c r="A56" s="6">
        <v>1</v>
      </c>
      <c r="B56" s="6">
        <v>0</v>
      </c>
      <c r="C56" s="5">
        <v>44037</v>
      </c>
      <c r="D56" s="6">
        <f t="shared" si="3"/>
        <v>2020</v>
      </c>
      <c r="E56" s="6">
        <f t="shared" si="4"/>
        <v>7</v>
      </c>
      <c r="F56" s="6">
        <f t="shared" si="5"/>
        <v>25</v>
      </c>
      <c r="G56" t="s">
        <v>281</v>
      </c>
      <c r="H56" t="s">
        <v>2</v>
      </c>
      <c r="I56" t="s">
        <v>62</v>
      </c>
      <c r="J56" s="20">
        <v>0</v>
      </c>
      <c r="K56" s="20">
        <v>4</v>
      </c>
      <c r="L56" s="10" t="s">
        <v>611</v>
      </c>
    </row>
    <row r="57" spans="1:13" x14ac:dyDescent="0.2">
      <c r="A57" s="6">
        <v>2</v>
      </c>
      <c r="B57" s="6">
        <v>0</v>
      </c>
      <c r="C57" s="5">
        <v>44045</v>
      </c>
      <c r="D57" s="6">
        <f t="shared" si="3"/>
        <v>2020</v>
      </c>
      <c r="E57" s="6">
        <f t="shared" si="4"/>
        <v>8</v>
      </c>
      <c r="F57" s="6">
        <f t="shared" si="5"/>
        <v>2</v>
      </c>
      <c r="G57" t="s">
        <v>259</v>
      </c>
      <c r="H57" t="s">
        <v>209</v>
      </c>
      <c r="I57" t="s">
        <v>63</v>
      </c>
      <c r="J57" s="20">
        <v>0</v>
      </c>
      <c r="K57" s="20">
        <v>0</v>
      </c>
      <c r="L57" s="19" t="s">
        <v>680</v>
      </c>
    </row>
    <row r="58" spans="1:13" x14ac:dyDescent="0.2">
      <c r="A58" s="6">
        <v>2</v>
      </c>
      <c r="B58" s="6">
        <v>0</v>
      </c>
      <c r="C58" s="5">
        <v>44058</v>
      </c>
      <c r="D58" s="6">
        <f t="shared" si="3"/>
        <v>2020</v>
      </c>
      <c r="E58" s="6">
        <f t="shared" si="4"/>
        <v>8</v>
      </c>
      <c r="F58" s="6">
        <f t="shared" si="5"/>
        <v>15</v>
      </c>
      <c r="G58" t="s">
        <v>352</v>
      </c>
      <c r="H58" t="s">
        <v>191</v>
      </c>
      <c r="I58" t="s">
        <v>64</v>
      </c>
      <c r="J58" s="20">
        <v>0</v>
      </c>
      <c r="K58" s="20">
        <v>0</v>
      </c>
      <c r="L58" s="9" t="s">
        <v>380</v>
      </c>
      <c r="M58" s="10" t="s">
        <v>681</v>
      </c>
    </row>
    <row r="59" spans="1:13" x14ac:dyDescent="0.2">
      <c r="A59" s="6">
        <v>1</v>
      </c>
      <c r="B59" s="6">
        <v>0</v>
      </c>
      <c r="C59" s="5">
        <v>44060</v>
      </c>
      <c r="D59" s="6">
        <f t="shared" si="3"/>
        <v>2020</v>
      </c>
      <c r="E59" s="6">
        <f t="shared" si="4"/>
        <v>8</v>
      </c>
      <c r="F59" s="6">
        <f t="shared" si="5"/>
        <v>17</v>
      </c>
      <c r="G59" t="s">
        <v>281</v>
      </c>
      <c r="H59" t="s">
        <v>334</v>
      </c>
      <c r="I59" t="s">
        <v>65</v>
      </c>
      <c r="J59" s="20">
        <v>0</v>
      </c>
      <c r="K59" s="20">
        <v>0</v>
      </c>
      <c r="L59" s="10" t="s">
        <v>612</v>
      </c>
    </row>
    <row r="60" spans="1:13" x14ac:dyDescent="0.2">
      <c r="A60" s="6">
        <v>2</v>
      </c>
      <c r="B60" s="6">
        <v>4</v>
      </c>
      <c r="C60" s="5">
        <v>44066</v>
      </c>
      <c r="D60" s="6">
        <f t="shared" si="3"/>
        <v>2020</v>
      </c>
      <c r="E60" s="6">
        <f t="shared" si="4"/>
        <v>8</v>
      </c>
      <c r="F60" s="6">
        <f t="shared" si="5"/>
        <v>23</v>
      </c>
      <c r="G60" t="s">
        <v>345</v>
      </c>
      <c r="H60" t="s">
        <v>210</v>
      </c>
      <c r="I60" t="s">
        <v>66</v>
      </c>
      <c r="J60" s="20">
        <v>0</v>
      </c>
      <c r="K60" s="20">
        <v>1</v>
      </c>
      <c r="L60" s="9" t="s">
        <v>381</v>
      </c>
    </row>
    <row r="61" spans="1:13" x14ac:dyDescent="0.2">
      <c r="A61" s="6">
        <v>2</v>
      </c>
      <c r="B61" s="6">
        <v>4</v>
      </c>
      <c r="C61" s="5">
        <v>44072</v>
      </c>
      <c r="D61" s="6">
        <f t="shared" si="3"/>
        <v>2020</v>
      </c>
      <c r="E61" s="6">
        <f t="shared" si="4"/>
        <v>8</v>
      </c>
      <c r="F61" s="6">
        <f t="shared" si="5"/>
        <v>29</v>
      </c>
      <c r="G61" t="s">
        <v>282</v>
      </c>
      <c r="H61" t="s">
        <v>211</v>
      </c>
      <c r="I61" t="s">
        <v>67</v>
      </c>
      <c r="J61" s="20">
        <v>0</v>
      </c>
      <c r="K61" s="20">
        <v>1</v>
      </c>
      <c r="L61" s="9" t="s">
        <v>382</v>
      </c>
    </row>
    <row r="62" spans="1:13" x14ac:dyDescent="0.2">
      <c r="A62" s="6">
        <v>2</v>
      </c>
      <c r="B62" s="6">
        <v>4</v>
      </c>
      <c r="C62" s="5">
        <v>44131</v>
      </c>
      <c r="D62" s="6">
        <f t="shared" si="3"/>
        <v>2020</v>
      </c>
      <c r="E62" s="6">
        <f t="shared" si="4"/>
        <v>10</v>
      </c>
      <c r="F62" s="6">
        <f t="shared" si="5"/>
        <v>27</v>
      </c>
      <c r="G62" t="s">
        <v>276</v>
      </c>
      <c r="H62" t="s">
        <v>212</v>
      </c>
      <c r="I62" t="s">
        <v>68</v>
      </c>
      <c r="J62" s="20">
        <v>0</v>
      </c>
      <c r="K62" s="20">
        <v>1</v>
      </c>
      <c r="L62" s="9" t="s">
        <v>383</v>
      </c>
    </row>
    <row r="63" spans="1:13" x14ac:dyDescent="0.2">
      <c r="A63" s="6">
        <v>2</v>
      </c>
      <c r="B63" s="6">
        <v>0</v>
      </c>
      <c r="C63" s="5">
        <v>44140</v>
      </c>
      <c r="D63" s="6">
        <f t="shared" si="3"/>
        <v>2020</v>
      </c>
      <c r="E63" s="6">
        <f t="shared" si="4"/>
        <v>11</v>
      </c>
      <c r="F63" s="6">
        <f t="shared" si="5"/>
        <v>5</v>
      </c>
      <c r="G63" t="s">
        <v>288</v>
      </c>
      <c r="H63" t="s">
        <v>213</v>
      </c>
      <c r="I63" t="s">
        <v>69</v>
      </c>
      <c r="J63" s="20">
        <v>0</v>
      </c>
      <c r="K63" s="20">
        <v>0</v>
      </c>
      <c r="L63" s="14" t="s">
        <v>384</v>
      </c>
    </row>
    <row r="64" spans="1:13" x14ac:dyDescent="0.2">
      <c r="A64" s="6">
        <v>2</v>
      </c>
      <c r="B64" s="6">
        <v>0</v>
      </c>
      <c r="C64" s="5">
        <v>44144</v>
      </c>
      <c r="D64" s="6">
        <f t="shared" si="3"/>
        <v>2020</v>
      </c>
      <c r="E64" s="6">
        <f t="shared" si="4"/>
        <v>11</v>
      </c>
      <c r="F64" s="6">
        <f t="shared" si="5"/>
        <v>9</v>
      </c>
      <c r="G64" t="s">
        <v>344</v>
      </c>
      <c r="H64" t="s">
        <v>214</v>
      </c>
      <c r="I64" t="s">
        <v>70</v>
      </c>
      <c r="J64" s="20">
        <v>0</v>
      </c>
      <c r="K64" s="20">
        <v>0</v>
      </c>
      <c r="L64" s="9" t="s">
        <v>385</v>
      </c>
    </row>
    <row r="65" spans="1:16" x14ac:dyDescent="0.2">
      <c r="A65" s="6">
        <v>2</v>
      </c>
      <c r="B65" s="6">
        <v>0</v>
      </c>
      <c r="C65" s="5">
        <v>44155</v>
      </c>
      <c r="D65" s="6">
        <f t="shared" si="3"/>
        <v>2020</v>
      </c>
      <c r="E65" s="6">
        <f t="shared" si="4"/>
        <v>11</v>
      </c>
      <c r="F65" s="6">
        <f t="shared" si="5"/>
        <v>20</v>
      </c>
      <c r="G65" t="s">
        <v>262</v>
      </c>
      <c r="H65" t="s">
        <v>215</v>
      </c>
      <c r="I65" t="s">
        <v>71</v>
      </c>
      <c r="J65" s="20">
        <v>0</v>
      </c>
      <c r="K65" s="20">
        <v>1</v>
      </c>
      <c r="L65" s="9" t="s">
        <v>386</v>
      </c>
    </row>
    <row r="66" spans="1:16" x14ac:dyDescent="0.2">
      <c r="A66" s="6">
        <v>2</v>
      </c>
      <c r="B66" s="6">
        <v>0</v>
      </c>
      <c r="C66" s="5">
        <v>44163</v>
      </c>
      <c r="D66" s="6">
        <f t="shared" ref="D66:D97" si="6">YEAR(C66)</f>
        <v>2020</v>
      </c>
      <c r="E66" s="6">
        <f t="shared" ref="E66:E97" si="7">MONTH(C66)</f>
        <v>11</v>
      </c>
      <c r="F66" s="6">
        <f t="shared" ref="F66:F97" si="8">DAY(C66)</f>
        <v>28</v>
      </c>
      <c r="G66" t="s">
        <v>288</v>
      </c>
      <c r="H66" t="s">
        <v>216</v>
      </c>
      <c r="I66" t="s">
        <v>72</v>
      </c>
      <c r="J66" s="20">
        <v>0</v>
      </c>
      <c r="K66" s="20">
        <v>0</v>
      </c>
      <c r="L66" s="14" t="s">
        <v>387</v>
      </c>
    </row>
    <row r="67" spans="1:16" x14ac:dyDescent="0.2">
      <c r="A67" s="6">
        <v>2</v>
      </c>
      <c r="B67" s="6">
        <v>4</v>
      </c>
      <c r="C67" s="5">
        <v>44182</v>
      </c>
      <c r="D67" s="6">
        <f t="shared" si="6"/>
        <v>2020</v>
      </c>
      <c r="E67" s="6">
        <f t="shared" si="7"/>
        <v>12</v>
      </c>
      <c r="F67" s="6">
        <f t="shared" si="8"/>
        <v>17</v>
      </c>
      <c r="G67" t="s">
        <v>347</v>
      </c>
      <c r="H67" t="s">
        <v>217</v>
      </c>
      <c r="I67" t="s">
        <v>73</v>
      </c>
      <c r="J67" s="20">
        <v>0</v>
      </c>
      <c r="K67" s="20">
        <v>2</v>
      </c>
      <c r="L67" s="9" t="s">
        <v>388</v>
      </c>
    </row>
    <row r="68" spans="1:16" x14ac:dyDescent="0.2">
      <c r="A68" s="6">
        <v>2</v>
      </c>
      <c r="B68" s="6">
        <v>0</v>
      </c>
      <c r="C68" s="5">
        <v>44187</v>
      </c>
      <c r="D68" s="6">
        <f t="shared" si="6"/>
        <v>2020</v>
      </c>
      <c r="E68" s="6">
        <f t="shared" si="7"/>
        <v>12</v>
      </c>
      <c r="F68" s="6">
        <f t="shared" si="8"/>
        <v>22</v>
      </c>
      <c r="G68" t="s">
        <v>264</v>
      </c>
      <c r="H68" t="s">
        <v>218</v>
      </c>
      <c r="I68" t="s">
        <v>74</v>
      </c>
      <c r="J68" s="20">
        <v>0</v>
      </c>
      <c r="K68" s="20">
        <v>1</v>
      </c>
      <c r="L68" s="9" t="s">
        <v>389</v>
      </c>
    </row>
    <row r="69" spans="1:16" x14ac:dyDescent="0.2">
      <c r="A69" s="6">
        <v>3</v>
      </c>
      <c r="B69" s="6">
        <v>4</v>
      </c>
      <c r="C69" s="5">
        <v>44190</v>
      </c>
      <c r="D69" s="6">
        <f t="shared" si="6"/>
        <v>2020</v>
      </c>
      <c r="E69" s="6">
        <f t="shared" si="7"/>
        <v>12</v>
      </c>
      <c r="F69" s="6">
        <f t="shared" si="8"/>
        <v>25</v>
      </c>
      <c r="G69" t="s">
        <v>349</v>
      </c>
      <c r="H69" t="s">
        <v>220</v>
      </c>
      <c r="I69" t="s">
        <v>76</v>
      </c>
      <c r="J69" s="20">
        <v>0</v>
      </c>
      <c r="K69" s="20">
        <v>1</v>
      </c>
      <c r="L69" s="9" t="s">
        <v>391</v>
      </c>
      <c r="M69" s="9" t="s">
        <v>494</v>
      </c>
      <c r="N69" s="9"/>
      <c r="O69" s="9"/>
      <c r="P69" s="9"/>
    </row>
    <row r="70" spans="1:16" x14ac:dyDescent="0.2">
      <c r="A70" s="6">
        <v>2</v>
      </c>
      <c r="B70" s="6">
        <v>0</v>
      </c>
      <c r="C70" s="5">
        <v>44190</v>
      </c>
      <c r="D70" s="6">
        <f t="shared" si="6"/>
        <v>2020</v>
      </c>
      <c r="E70" s="6">
        <f t="shared" si="7"/>
        <v>12</v>
      </c>
      <c r="F70" s="6">
        <f t="shared" si="8"/>
        <v>25</v>
      </c>
      <c r="G70" t="s">
        <v>281</v>
      </c>
      <c r="H70" t="s">
        <v>219</v>
      </c>
      <c r="I70" t="s">
        <v>75</v>
      </c>
      <c r="J70" s="20">
        <v>0</v>
      </c>
      <c r="K70" s="20">
        <v>0</v>
      </c>
      <c r="L70" s="9" t="s">
        <v>390</v>
      </c>
    </row>
    <row r="71" spans="1:16" x14ac:dyDescent="0.2">
      <c r="A71" s="6">
        <v>2</v>
      </c>
      <c r="B71" s="6">
        <v>0</v>
      </c>
      <c r="C71" s="5">
        <v>44208</v>
      </c>
      <c r="D71" s="6">
        <f t="shared" si="6"/>
        <v>2021</v>
      </c>
      <c r="E71" s="6">
        <f t="shared" si="7"/>
        <v>1</v>
      </c>
      <c r="F71" s="6">
        <f t="shared" si="8"/>
        <v>12</v>
      </c>
      <c r="G71" t="s">
        <v>262</v>
      </c>
      <c r="H71" t="s">
        <v>221</v>
      </c>
      <c r="I71" t="s">
        <v>77</v>
      </c>
      <c r="J71" s="20">
        <v>0</v>
      </c>
      <c r="K71" s="20">
        <v>0</v>
      </c>
      <c r="L71" s="9" t="s">
        <v>392</v>
      </c>
    </row>
    <row r="72" spans="1:16" x14ac:dyDescent="0.2">
      <c r="A72" s="6">
        <v>2</v>
      </c>
      <c r="B72" s="6">
        <v>0</v>
      </c>
      <c r="C72" s="5">
        <v>44216</v>
      </c>
      <c r="D72" s="6">
        <f t="shared" si="6"/>
        <v>2021</v>
      </c>
      <c r="E72" s="6">
        <f t="shared" si="7"/>
        <v>1</v>
      </c>
      <c r="F72" s="6">
        <f t="shared" si="8"/>
        <v>20</v>
      </c>
      <c r="G72" t="s">
        <v>284</v>
      </c>
      <c r="H72" t="s">
        <v>222</v>
      </c>
      <c r="I72" t="s">
        <v>78</v>
      </c>
      <c r="J72" s="20">
        <v>0</v>
      </c>
      <c r="K72" s="20">
        <v>0</v>
      </c>
      <c r="L72" s="9" t="s">
        <v>393</v>
      </c>
    </row>
    <row r="73" spans="1:16" x14ac:dyDescent="0.2">
      <c r="A73" s="6">
        <v>2</v>
      </c>
      <c r="B73" s="6">
        <v>0</v>
      </c>
      <c r="C73" s="5">
        <v>44224</v>
      </c>
      <c r="D73" s="6">
        <f t="shared" si="6"/>
        <v>2021</v>
      </c>
      <c r="E73" s="6">
        <f t="shared" si="7"/>
        <v>1</v>
      </c>
      <c r="F73" s="6">
        <f t="shared" si="8"/>
        <v>28</v>
      </c>
      <c r="G73" t="s">
        <v>284</v>
      </c>
      <c r="H73" t="s">
        <v>223</v>
      </c>
      <c r="I73" t="s">
        <v>79</v>
      </c>
      <c r="J73" s="20">
        <v>0</v>
      </c>
      <c r="K73" s="20">
        <v>0</v>
      </c>
      <c r="L73" s="9" t="s">
        <v>394</v>
      </c>
    </row>
    <row r="74" spans="1:16" x14ac:dyDescent="0.2">
      <c r="A74" s="6">
        <v>2</v>
      </c>
      <c r="B74" s="6">
        <v>4</v>
      </c>
      <c r="C74" s="5">
        <v>44230</v>
      </c>
      <c r="D74" s="6">
        <f t="shared" si="6"/>
        <v>2021</v>
      </c>
      <c r="E74" s="6">
        <f t="shared" si="7"/>
        <v>2</v>
      </c>
      <c r="F74" s="6">
        <f t="shared" si="8"/>
        <v>3</v>
      </c>
      <c r="G74" t="s">
        <v>279</v>
      </c>
      <c r="H74" t="s">
        <v>224</v>
      </c>
      <c r="I74" t="s">
        <v>80</v>
      </c>
      <c r="J74" s="20">
        <v>0</v>
      </c>
      <c r="K74" s="20">
        <v>1</v>
      </c>
      <c r="L74" s="9" t="s">
        <v>395</v>
      </c>
    </row>
    <row r="75" spans="1:16" x14ac:dyDescent="0.2">
      <c r="A75" s="6">
        <v>2</v>
      </c>
      <c r="B75" s="6">
        <v>0</v>
      </c>
      <c r="C75" s="5">
        <v>44241</v>
      </c>
      <c r="D75" s="6">
        <f t="shared" si="6"/>
        <v>2021</v>
      </c>
      <c r="E75" s="6">
        <f t="shared" si="7"/>
        <v>2</v>
      </c>
      <c r="F75" s="6">
        <f t="shared" si="8"/>
        <v>14</v>
      </c>
      <c r="G75" t="s">
        <v>283</v>
      </c>
      <c r="H75" t="s">
        <v>225</v>
      </c>
      <c r="I75" t="s">
        <v>81</v>
      </c>
      <c r="J75" s="20">
        <v>0</v>
      </c>
      <c r="K75" s="20">
        <v>1</v>
      </c>
      <c r="L75" s="9" t="s">
        <v>396</v>
      </c>
      <c r="M75" s="10" t="s">
        <v>682</v>
      </c>
    </row>
    <row r="76" spans="1:16" x14ac:dyDescent="0.2">
      <c r="A76" s="6">
        <v>1</v>
      </c>
      <c r="B76" s="6">
        <v>4</v>
      </c>
      <c r="C76" s="5">
        <v>44247</v>
      </c>
      <c r="D76" s="6">
        <f t="shared" si="6"/>
        <v>2021</v>
      </c>
      <c r="E76" s="6">
        <f t="shared" si="7"/>
        <v>2</v>
      </c>
      <c r="F76" s="6">
        <f t="shared" si="8"/>
        <v>20</v>
      </c>
      <c r="G76" t="s">
        <v>270</v>
      </c>
      <c r="H76" t="s">
        <v>335</v>
      </c>
      <c r="I76" t="s">
        <v>82</v>
      </c>
      <c r="J76" s="20">
        <v>2</v>
      </c>
      <c r="K76" s="20">
        <v>2</v>
      </c>
      <c r="L76" s="10" t="s">
        <v>621</v>
      </c>
      <c r="M76" s="10" t="s">
        <v>683</v>
      </c>
      <c r="N76" s="10" t="s">
        <v>684</v>
      </c>
    </row>
    <row r="77" spans="1:16" x14ac:dyDescent="0.2">
      <c r="A77" s="6">
        <v>2</v>
      </c>
      <c r="B77" s="6">
        <v>0</v>
      </c>
      <c r="C77" s="5">
        <v>44259</v>
      </c>
      <c r="D77" s="6">
        <f t="shared" si="6"/>
        <v>2021</v>
      </c>
      <c r="E77" s="6">
        <f t="shared" si="7"/>
        <v>3</v>
      </c>
      <c r="F77" s="6">
        <f t="shared" si="8"/>
        <v>4</v>
      </c>
      <c r="G77" t="s">
        <v>276</v>
      </c>
      <c r="H77" t="s">
        <v>226</v>
      </c>
      <c r="I77" t="s">
        <v>83</v>
      </c>
      <c r="J77" s="20">
        <v>0</v>
      </c>
      <c r="K77" s="20">
        <v>0</v>
      </c>
      <c r="L77" s="9" t="s">
        <v>397</v>
      </c>
      <c r="M77" s="10" t="s">
        <v>685</v>
      </c>
      <c r="N77" s="18" t="s">
        <v>686</v>
      </c>
    </row>
    <row r="78" spans="1:16" x14ac:dyDescent="0.2">
      <c r="A78" s="6">
        <v>2</v>
      </c>
      <c r="B78" s="6">
        <v>0</v>
      </c>
      <c r="C78" s="5">
        <v>44279</v>
      </c>
      <c r="D78" s="6">
        <f t="shared" si="6"/>
        <v>2021</v>
      </c>
      <c r="E78" s="6">
        <f t="shared" si="7"/>
        <v>3</v>
      </c>
      <c r="F78" s="6">
        <f t="shared" si="8"/>
        <v>24</v>
      </c>
      <c r="G78" t="s">
        <v>284</v>
      </c>
      <c r="H78" t="s">
        <v>223</v>
      </c>
      <c r="I78" t="s">
        <v>84</v>
      </c>
      <c r="J78" s="20">
        <v>0</v>
      </c>
      <c r="K78" s="20">
        <v>0</v>
      </c>
      <c r="L78" s="9" t="s">
        <v>398</v>
      </c>
    </row>
    <row r="79" spans="1:16" x14ac:dyDescent="0.2">
      <c r="A79" s="6">
        <v>2</v>
      </c>
      <c r="B79" s="6">
        <v>0</v>
      </c>
      <c r="C79" s="5">
        <v>44293</v>
      </c>
      <c r="D79" s="6">
        <f t="shared" si="6"/>
        <v>2021</v>
      </c>
      <c r="E79" s="6">
        <f t="shared" si="7"/>
        <v>4</v>
      </c>
      <c r="F79" s="6">
        <f t="shared" si="8"/>
        <v>7</v>
      </c>
      <c r="G79" t="s">
        <v>264</v>
      </c>
      <c r="H79" t="s">
        <v>227</v>
      </c>
      <c r="I79" t="s">
        <v>85</v>
      </c>
      <c r="J79" s="20">
        <v>0</v>
      </c>
      <c r="K79" s="20">
        <v>1</v>
      </c>
      <c r="L79" s="9" t="s">
        <v>399</v>
      </c>
      <c r="M79" s="10" t="s">
        <v>687</v>
      </c>
    </row>
    <row r="80" spans="1:16" x14ac:dyDescent="0.2">
      <c r="A80" s="6">
        <v>2</v>
      </c>
      <c r="B80" s="6">
        <v>4</v>
      </c>
      <c r="C80" s="5">
        <v>44294</v>
      </c>
      <c r="D80" s="6">
        <f t="shared" si="6"/>
        <v>2021</v>
      </c>
      <c r="E80" s="6">
        <f t="shared" si="7"/>
        <v>4</v>
      </c>
      <c r="F80" s="6">
        <f t="shared" si="8"/>
        <v>8</v>
      </c>
      <c r="G80" t="s">
        <v>284</v>
      </c>
      <c r="H80" t="s">
        <v>190</v>
      </c>
      <c r="I80" t="s">
        <v>86</v>
      </c>
      <c r="J80" s="20">
        <v>0</v>
      </c>
      <c r="K80" s="20">
        <v>1</v>
      </c>
      <c r="L80" s="9" t="s">
        <v>400</v>
      </c>
      <c r="M80" s="10" t="s">
        <v>688</v>
      </c>
    </row>
    <row r="81" spans="1:14" x14ac:dyDescent="0.2">
      <c r="A81" s="6">
        <v>2</v>
      </c>
      <c r="B81" s="6">
        <v>4</v>
      </c>
      <c r="C81" s="5">
        <v>44298</v>
      </c>
      <c r="D81" s="6">
        <f t="shared" si="6"/>
        <v>2021</v>
      </c>
      <c r="E81" s="6">
        <f t="shared" si="7"/>
        <v>4</v>
      </c>
      <c r="F81" s="6">
        <f t="shared" si="8"/>
        <v>12</v>
      </c>
      <c r="G81" t="s">
        <v>264</v>
      </c>
      <c r="H81" t="s">
        <v>228</v>
      </c>
      <c r="I81" t="s">
        <v>87</v>
      </c>
      <c r="J81" s="20">
        <v>0</v>
      </c>
      <c r="K81" s="20">
        <v>2</v>
      </c>
      <c r="L81" s="9" t="s">
        <v>401</v>
      </c>
    </row>
    <row r="82" spans="1:14" x14ac:dyDescent="0.2">
      <c r="A82" s="6">
        <v>2</v>
      </c>
      <c r="B82" s="6">
        <v>0</v>
      </c>
      <c r="C82" s="5">
        <v>44304</v>
      </c>
      <c r="D82" s="6">
        <f t="shared" si="6"/>
        <v>2021</v>
      </c>
      <c r="E82" s="6">
        <f t="shared" si="7"/>
        <v>4</v>
      </c>
      <c r="F82" s="6">
        <f t="shared" si="8"/>
        <v>18</v>
      </c>
      <c r="G82" t="s">
        <v>343</v>
      </c>
      <c r="H82" t="s">
        <v>229</v>
      </c>
      <c r="I82" t="s">
        <v>88</v>
      </c>
      <c r="J82" s="20">
        <v>0</v>
      </c>
      <c r="K82" s="20">
        <v>2</v>
      </c>
      <c r="L82" s="9" t="s">
        <v>402</v>
      </c>
    </row>
    <row r="83" spans="1:14" x14ac:dyDescent="0.2">
      <c r="A83" s="6">
        <v>2</v>
      </c>
      <c r="B83" s="6">
        <v>0</v>
      </c>
      <c r="C83" s="5">
        <v>44305</v>
      </c>
      <c r="D83" s="6">
        <f t="shared" si="6"/>
        <v>2021</v>
      </c>
      <c r="E83" s="6">
        <f t="shared" si="7"/>
        <v>4</v>
      </c>
      <c r="F83" s="6">
        <f t="shared" si="8"/>
        <v>19</v>
      </c>
      <c r="G83" t="s">
        <v>268</v>
      </c>
      <c r="H83" t="s">
        <v>230</v>
      </c>
      <c r="I83" t="s">
        <v>89</v>
      </c>
      <c r="J83" s="20">
        <v>0</v>
      </c>
      <c r="K83" s="20">
        <v>0</v>
      </c>
      <c r="L83" s="9" t="s">
        <v>403</v>
      </c>
    </row>
    <row r="84" spans="1:14" x14ac:dyDescent="0.2">
      <c r="A84" s="6">
        <v>2</v>
      </c>
      <c r="B84" s="6">
        <v>0</v>
      </c>
      <c r="C84" s="5">
        <v>44311</v>
      </c>
      <c r="D84" s="6">
        <f t="shared" si="6"/>
        <v>2021</v>
      </c>
      <c r="E84" s="6">
        <f t="shared" si="7"/>
        <v>4</v>
      </c>
      <c r="F84" s="6">
        <f t="shared" si="8"/>
        <v>25</v>
      </c>
      <c r="G84" t="s">
        <v>270</v>
      </c>
      <c r="H84" t="s">
        <v>231</v>
      </c>
      <c r="I84" t="s">
        <v>90</v>
      </c>
      <c r="J84" s="20">
        <v>0</v>
      </c>
      <c r="K84" s="20">
        <v>0</v>
      </c>
      <c r="L84" s="9" t="s">
        <v>404</v>
      </c>
    </row>
    <row r="85" spans="1:14" x14ac:dyDescent="0.2">
      <c r="A85" s="6">
        <v>2</v>
      </c>
      <c r="B85" s="6">
        <v>4</v>
      </c>
      <c r="C85" s="5">
        <v>44317</v>
      </c>
      <c r="D85" s="6">
        <f t="shared" si="6"/>
        <v>2021</v>
      </c>
      <c r="E85" s="6">
        <f t="shared" si="7"/>
        <v>5</v>
      </c>
      <c r="F85" s="6">
        <f t="shared" si="8"/>
        <v>1</v>
      </c>
      <c r="G85" t="s">
        <v>348</v>
      </c>
      <c r="H85" t="s">
        <v>232</v>
      </c>
      <c r="I85" t="s">
        <v>91</v>
      </c>
      <c r="J85" s="20">
        <v>0</v>
      </c>
      <c r="K85" s="20">
        <v>1</v>
      </c>
      <c r="L85" s="9" t="s">
        <v>405</v>
      </c>
    </row>
    <row r="86" spans="1:14" x14ac:dyDescent="0.2">
      <c r="A86" s="6">
        <v>2</v>
      </c>
      <c r="B86" s="6">
        <v>0</v>
      </c>
      <c r="C86" s="5">
        <v>44317</v>
      </c>
      <c r="D86" s="6">
        <f t="shared" si="6"/>
        <v>2021</v>
      </c>
      <c r="E86" s="6">
        <f t="shared" si="7"/>
        <v>5</v>
      </c>
      <c r="F86" s="6">
        <f t="shared" si="8"/>
        <v>1</v>
      </c>
      <c r="G86" t="s">
        <v>265</v>
      </c>
      <c r="H86" t="s">
        <v>198</v>
      </c>
      <c r="I86" t="s">
        <v>92</v>
      </c>
      <c r="J86" s="20">
        <v>0</v>
      </c>
      <c r="K86" s="20">
        <v>0</v>
      </c>
      <c r="L86" s="9" t="s">
        <v>406</v>
      </c>
    </row>
    <row r="87" spans="1:14" x14ac:dyDescent="0.2">
      <c r="A87" s="6">
        <v>2</v>
      </c>
      <c r="B87" s="6">
        <v>0</v>
      </c>
      <c r="C87" s="5">
        <v>44321</v>
      </c>
      <c r="D87" s="6">
        <f t="shared" si="6"/>
        <v>2021</v>
      </c>
      <c r="E87" s="6">
        <f t="shared" si="7"/>
        <v>5</v>
      </c>
      <c r="F87" s="6">
        <f t="shared" si="8"/>
        <v>5</v>
      </c>
      <c r="G87" t="s">
        <v>353</v>
      </c>
      <c r="H87" t="s">
        <v>233</v>
      </c>
      <c r="I87" t="s">
        <v>93</v>
      </c>
      <c r="J87" s="20">
        <v>0</v>
      </c>
      <c r="K87" s="20">
        <v>1</v>
      </c>
      <c r="L87" s="9" t="s">
        <v>407</v>
      </c>
      <c r="M87" s="10" t="s">
        <v>689</v>
      </c>
    </row>
    <row r="88" spans="1:14" x14ac:dyDescent="0.2">
      <c r="A88" s="6">
        <v>2</v>
      </c>
      <c r="B88" s="6">
        <v>4</v>
      </c>
      <c r="C88" s="5">
        <v>44329</v>
      </c>
      <c r="D88" s="6">
        <f t="shared" si="6"/>
        <v>2021</v>
      </c>
      <c r="E88" s="6">
        <f t="shared" si="7"/>
        <v>5</v>
      </c>
      <c r="F88" s="6">
        <f t="shared" si="8"/>
        <v>13</v>
      </c>
      <c r="G88" t="s">
        <v>278</v>
      </c>
      <c r="H88" t="s">
        <v>3</v>
      </c>
      <c r="I88" t="s">
        <v>94</v>
      </c>
      <c r="J88" s="20">
        <v>0</v>
      </c>
      <c r="K88" s="20">
        <v>2</v>
      </c>
      <c r="L88" s="9" t="s">
        <v>408</v>
      </c>
    </row>
    <row r="89" spans="1:14" x14ac:dyDescent="0.2">
      <c r="A89" s="6">
        <v>1</v>
      </c>
      <c r="B89" s="6">
        <v>0</v>
      </c>
      <c r="C89" s="5">
        <v>44331</v>
      </c>
      <c r="D89" s="6">
        <f t="shared" si="6"/>
        <v>2021</v>
      </c>
      <c r="E89" s="6">
        <f t="shared" si="7"/>
        <v>5</v>
      </c>
      <c r="F89" s="6">
        <f t="shared" si="8"/>
        <v>15</v>
      </c>
      <c r="G89" t="s">
        <v>347</v>
      </c>
      <c r="H89" t="s">
        <v>336</v>
      </c>
      <c r="I89" t="s">
        <v>95</v>
      </c>
      <c r="J89" s="20">
        <v>1</v>
      </c>
      <c r="K89" s="20">
        <v>0</v>
      </c>
      <c r="L89" s="10" t="s">
        <v>620</v>
      </c>
      <c r="M89" s="10" t="s">
        <v>690</v>
      </c>
    </row>
    <row r="90" spans="1:14" x14ac:dyDescent="0.2">
      <c r="A90" s="6">
        <v>2</v>
      </c>
      <c r="B90" s="6">
        <v>0</v>
      </c>
      <c r="C90" s="5">
        <v>44331</v>
      </c>
      <c r="D90" s="6">
        <f t="shared" si="6"/>
        <v>2021</v>
      </c>
      <c r="E90" s="6">
        <f t="shared" si="7"/>
        <v>5</v>
      </c>
      <c r="F90" s="6">
        <f t="shared" si="8"/>
        <v>15</v>
      </c>
      <c r="G90" t="s">
        <v>281</v>
      </c>
      <c r="H90" t="s">
        <v>234</v>
      </c>
      <c r="I90" t="s">
        <v>96</v>
      </c>
      <c r="J90" s="20">
        <v>0</v>
      </c>
      <c r="K90" s="20">
        <v>0</v>
      </c>
      <c r="L90" s="9" t="s">
        <v>409</v>
      </c>
    </row>
    <row r="91" spans="1:14" x14ac:dyDescent="0.2">
      <c r="A91" s="6">
        <v>2</v>
      </c>
      <c r="B91" s="6">
        <v>0</v>
      </c>
      <c r="C91" s="5">
        <v>44337</v>
      </c>
      <c r="D91" s="6">
        <f t="shared" si="6"/>
        <v>2021</v>
      </c>
      <c r="E91" s="6">
        <f t="shared" si="7"/>
        <v>5</v>
      </c>
      <c r="F91" s="6">
        <f t="shared" si="8"/>
        <v>21</v>
      </c>
      <c r="G91" t="s">
        <v>260</v>
      </c>
      <c r="H91" t="s">
        <v>235</v>
      </c>
      <c r="I91" t="s">
        <v>97</v>
      </c>
      <c r="J91" s="15">
        <v>0</v>
      </c>
      <c r="K91" s="15">
        <v>1</v>
      </c>
      <c r="L91" s="9" t="s">
        <v>410</v>
      </c>
      <c r="M91" s="10" t="s">
        <v>691</v>
      </c>
    </row>
    <row r="92" spans="1:14" x14ac:dyDescent="0.2">
      <c r="A92" s="6">
        <v>2</v>
      </c>
      <c r="B92" s="6">
        <v>0</v>
      </c>
      <c r="C92" s="5">
        <v>44344</v>
      </c>
      <c r="D92" s="6">
        <f t="shared" si="6"/>
        <v>2021</v>
      </c>
      <c r="E92" s="6">
        <f t="shared" si="7"/>
        <v>5</v>
      </c>
      <c r="F92" s="6">
        <f t="shared" si="8"/>
        <v>28</v>
      </c>
      <c r="G92" t="s">
        <v>270</v>
      </c>
      <c r="H92" t="s">
        <v>236</v>
      </c>
      <c r="I92" t="s">
        <v>98</v>
      </c>
      <c r="J92" s="20">
        <v>0</v>
      </c>
      <c r="K92" s="20">
        <v>3</v>
      </c>
      <c r="L92" s="9" t="s">
        <v>411</v>
      </c>
      <c r="M92" s="10" t="s">
        <v>692</v>
      </c>
    </row>
    <row r="93" spans="1:14" x14ac:dyDescent="0.2">
      <c r="A93" s="6">
        <v>2</v>
      </c>
      <c r="B93" s="6">
        <v>0</v>
      </c>
      <c r="C93" s="5">
        <v>44348</v>
      </c>
      <c r="D93" s="6">
        <f t="shared" si="6"/>
        <v>2021</v>
      </c>
      <c r="E93" s="6">
        <f t="shared" si="7"/>
        <v>6</v>
      </c>
      <c r="F93" s="6">
        <f t="shared" si="8"/>
        <v>1</v>
      </c>
      <c r="G93" t="s">
        <v>268</v>
      </c>
      <c r="H93" t="s">
        <v>237</v>
      </c>
      <c r="I93" t="s">
        <v>99</v>
      </c>
      <c r="J93" s="20">
        <v>0</v>
      </c>
      <c r="K93" s="20">
        <v>1</v>
      </c>
      <c r="L93" s="9" t="s">
        <v>412</v>
      </c>
    </row>
    <row r="94" spans="1:14" x14ac:dyDescent="0.2">
      <c r="A94" s="6">
        <v>2</v>
      </c>
      <c r="B94" s="6">
        <v>0</v>
      </c>
      <c r="C94" s="5">
        <v>44360</v>
      </c>
      <c r="D94" s="6">
        <f t="shared" si="6"/>
        <v>2021</v>
      </c>
      <c r="E94" s="6">
        <f t="shared" si="7"/>
        <v>6</v>
      </c>
      <c r="F94" s="6">
        <f t="shared" si="8"/>
        <v>13</v>
      </c>
      <c r="G94" t="s">
        <v>284</v>
      </c>
      <c r="H94" t="s">
        <v>238</v>
      </c>
      <c r="I94" t="s">
        <v>100</v>
      </c>
      <c r="J94" s="15">
        <v>1</v>
      </c>
      <c r="K94" s="15">
        <v>3</v>
      </c>
      <c r="L94" s="9" t="s">
        <v>413</v>
      </c>
      <c r="M94" s="10" t="s">
        <v>693</v>
      </c>
    </row>
    <row r="95" spans="1:14" x14ac:dyDescent="0.2">
      <c r="A95" s="6">
        <v>2</v>
      </c>
      <c r="B95" s="6">
        <v>0</v>
      </c>
      <c r="C95" s="5">
        <v>44367</v>
      </c>
      <c r="D95" s="6">
        <f t="shared" si="6"/>
        <v>2021</v>
      </c>
      <c r="E95" s="6">
        <f t="shared" si="7"/>
        <v>6</v>
      </c>
      <c r="F95" s="6">
        <f t="shared" si="8"/>
        <v>20</v>
      </c>
      <c r="G95" t="s">
        <v>276</v>
      </c>
      <c r="H95" t="s">
        <v>239</v>
      </c>
      <c r="I95" t="s">
        <v>101</v>
      </c>
      <c r="J95" s="20">
        <v>0</v>
      </c>
      <c r="K95" s="20">
        <v>0</v>
      </c>
      <c r="L95" s="9" t="s">
        <v>414</v>
      </c>
      <c r="M95" s="10" t="s">
        <v>694</v>
      </c>
    </row>
    <row r="96" spans="1:14" x14ac:dyDescent="0.2">
      <c r="A96" s="6">
        <v>1</v>
      </c>
      <c r="B96" s="6">
        <v>5</v>
      </c>
      <c r="C96" s="5">
        <v>44368</v>
      </c>
      <c r="D96" s="6">
        <f t="shared" si="6"/>
        <v>2021</v>
      </c>
      <c r="E96" s="6">
        <f t="shared" si="7"/>
        <v>6</v>
      </c>
      <c r="F96" s="6">
        <f t="shared" si="8"/>
        <v>21</v>
      </c>
      <c r="G96" t="s">
        <v>348</v>
      </c>
      <c r="H96" t="s">
        <v>337</v>
      </c>
      <c r="I96" t="s">
        <v>102</v>
      </c>
      <c r="J96" s="15">
        <v>1</v>
      </c>
      <c r="K96" s="15">
        <v>0</v>
      </c>
      <c r="L96" s="10" t="s">
        <v>619</v>
      </c>
      <c r="M96" s="10" t="s">
        <v>695</v>
      </c>
      <c r="N96" s="10" t="s">
        <v>696</v>
      </c>
    </row>
    <row r="97" spans="1:16" x14ac:dyDescent="0.2">
      <c r="A97" s="6">
        <v>2</v>
      </c>
      <c r="B97" s="6">
        <v>4</v>
      </c>
      <c r="C97" s="5">
        <v>44369</v>
      </c>
      <c r="D97" s="6">
        <f t="shared" si="6"/>
        <v>2021</v>
      </c>
      <c r="E97" s="6">
        <f t="shared" si="7"/>
        <v>6</v>
      </c>
      <c r="F97" s="6">
        <f t="shared" si="8"/>
        <v>22</v>
      </c>
      <c r="G97" t="s">
        <v>268</v>
      </c>
      <c r="H97" t="s">
        <v>240</v>
      </c>
      <c r="I97" t="s">
        <v>103</v>
      </c>
      <c r="J97" s="20">
        <v>1</v>
      </c>
      <c r="K97" s="20">
        <v>2</v>
      </c>
      <c r="L97" s="9" t="s">
        <v>415</v>
      </c>
      <c r="M97" s="10" t="s">
        <v>697</v>
      </c>
    </row>
    <row r="98" spans="1:16" x14ac:dyDescent="0.2">
      <c r="A98" s="6">
        <v>3</v>
      </c>
      <c r="B98" s="6">
        <v>0</v>
      </c>
      <c r="C98" s="5">
        <v>44372</v>
      </c>
      <c r="D98" s="6">
        <f t="shared" ref="D98:D129" si="9">YEAR(C98)</f>
        <v>2021</v>
      </c>
      <c r="E98" s="6">
        <f t="shared" ref="E98:E129" si="10">MONTH(C98)</f>
        <v>6</v>
      </c>
      <c r="F98" s="6">
        <f t="shared" ref="F98:F129" si="11">DAY(C98)</f>
        <v>25</v>
      </c>
      <c r="G98" t="s">
        <v>281</v>
      </c>
      <c r="H98" t="s">
        <v>241</v>
      </c>
      <c r="I98" t="s">
        <v>104</v>
      </c>
      <c r="J98" s="20">
        <v>0</v>
      </c>
      <c r="K98" s="20">
        <v>0</v>
      </c>
      <c r="L98" s="9" t="s">
        <v>416</v>
      </c>
      <c r="M98" s="9" t="s">
        <v>698</v>
      </c>
      <c r="N98" s="9"/>
      <c r="O98" s="9"/>
      <c r="P98" s="9"/>
    </row>
    <row r="99" spans="1:16" x14ac:dyDescent="0.2">
      <c r="A99" s="6">
        <v>2</v>
      </c>
      <c r="B99" s="6">
        <v>0</v>
      </c>
      <c r="C99" s="5">
        <v>44380</v>
      </c>
      <c r="D99" s="6">
        <f t="shared" si="9"/>
        <v>2021</v>
      </c>
      <c r="E99" s="6">
        <f t="shared" si="10"/>
        <v>7</v>
      </c>
      <c r="F99" s="6">
        <f t="shared" si="11"/>
        <v>3</v>
      </c>
      <c r="G99" t="s">
        <v>353</v>
      </c>
      <c r="H99" t="s">
        <v>242</v>
      </c>
      <c r="I99" t="s">
        <v>105</v>
      </c>
      <c r="J99" s="20">
        <v>1</v>
      </c>
      <c r="K99" s="20">
        <v>0</v>
      </c>
      <c r="L99" s="9" t="s">
        <v>417</v>
      </c>
    </row>
    <row r="100" spans="1:16" x14ac:dyDescent="0.2">
      <c r="A100" s="6">
        <v>2</v>
      </c>
      <c r="B100" s="6">
        <v>0</v>
      </c>
      <c r="C100" s="5">
        <v>44380</v>
      </c>
      <c r="D100" s="6">
        <f t="shared" si="9"/>
        <v>2021</v>
      </c>
      <c r="E100" s="6">
        <f t="shared" si="10"/>
        <v>7</v>
      </c>
      <c r="F100" s="6">
        <f t="shared" si="11"/>
        <v>3</v>
      </c>
      <c r="G100" t="s">
        <v>259</v>
      </c>
      <c r="H100" t="s">
        <v>243</v>
      </c>
      <c r="I100" t="s">
        <v>106</v>
      </c>
      <c r="J100" s="20">
        <v>0</v>
      </c>
      <c r="K100" s="20">
        <v>1</v>
      </c>
      <c r="L100" s="9" t="s">
        <v>418</v>
      </c>
    </row>
    <row r="101" spans="1:16" x14ac:dyDescent="0.2">
      <c r="A101" s="6">
        <v>1</v>
      </c>
      <c r="B101" s="6">
        <v>0</v>
      </c>
      <c r="C101" s="5">
        <v>44381</v>
      </c>
      <c r="D101" s="6">
        <f t="shared" si="9"/>
        <v>2021</v>
      </c>
      <c r="E101" s="6">
        <f t="shared" si="10"/>
        <v>7</v>
      </c>
      <c r="F101" s="6">
        <f t="shared" si="11"/>
        <v>4</v>
      </c>
      <c r="G101" t="s">
        <v>278</v>
      </c>
      <c r="H101" t="s">
        <v>3</v>
      </c>
      <c r="I101" t="s">
        <v>107</v>
      </c>
      <c r="J101" s="20">
        <v>1</v>
      </c>
      <c r="K101" s="20">
        <v>2</v>
      </c>
      <c r="L101" s="10" t="s">
        <v>613</v>
      </c>
    </row>
    <row r="102" spans="1:16" x14ac:dyDescent="0.2">
      <c r="A102" s="6">
        <v>2</v>
      </c>
      <c r="B102" s="6">
        <v>4</v>
      </c>
      <c r="C102" s="5">
        <v>44391</v>
      </c>
      <c r="D102" s="6">
        <f t="shared" si="9"/>
        <v>2021</v>
      </c>
      <c r="E102" s="6">
        <f t="shared" si="10"/>
        <v>7</v>
      </c>
      <c r="F102" s="6">
        <f t="shared" si="11"/>
        <v>14</v>
      </c>
      <c r="G102" t="s">
        <v>268</v>
      </c>
      <c r="H102" t="s">
        <v>244</v>
      </c>
      <c r="I102" t="s">
        <v>108</v>
      </c>
      <c r="J102" s="20">
        <v>0</v>
      </c>
      <c r="K102" s="20">
        <v>1</v>
      </c>
      <c r="L102" s="9" t="s">
        <v>419</v>
      </c>
    </row>
    <row r="103" spans="1:16" x14ac:dyDescent="0.2">
      <c r="A103" s="6">
        <v>1</v>
      </c>
      <c r="B103" s="6">
        <v>0</v>
      </c>
      <c r="C103" s="5">
        <v>44399</v>
      </c>
      <c r="D103" s="6">
        <f t="shared" si="9"/>
        <v>2021</v>
      </c>
      <c r="E103" s="6">
        <f t="shared" si="10"/>
        <v>7</v>
      </c>
      <c r="F103" s="6">
        <f t="shared" si="11"/>
        <v>22</v>
      </c>
      <c r="G103" t="s">
        <v>260</v>
      </c>
      <c r="H103" t="s">
        <v>338</v>
      </c>
      <c r="I103" t="s">
        <v>109</v>
      </c>
      <c r="J103" s="20">
        <v>0</v>
      </c>
      <c r="K103" s="20">
        <v>0</v>
      </c>
      <c r="L103" s="10" t="s">
        <v>614</v>
      </c>
    </row>
    <row r="104" spans="1:16" x14ac:dyDescent="0.2">
      <c r="A104" s="6">
        <v>2</v>
      </c>
      <c r="B104" s="6">
        <v>0</v>
      </c>
      <c r="C104" s="5">
        <v>44414</v>
      </c>
      <c r="D104" s="6">
        <f t="shared" si="9"/>
        <v>2021</v>
      </c>
      <c r="E104" s="6">
        <f t="shared" si="10"/>
        <v>8</v>
      </c>
      <c r="F104" s="6">
        <f t="shared" si="11"/>
        <v>6</v>
      </c>
      <c r="G104" t="s">
        <v>262</v>
      </c>
      <c r="H104" t="s">
        <v>245</v>
      </c>
      <c r="I104" t="s">
        <v>110</v>
      </c>
      <c r="J104" s="20">
        <v>0</v>
      </c>
      <c r="K104" s="20">
        <v>0</v>
      </c>
      <c r="L104" s="9" t="s">
        <v>420</v>
      </c>
    </row>
    <row r="105" spans="1:16" x14ac:dyDescent="0.2">
      <c r="A105" s="6">
        <v>2</v>
      </c>
      <c r="B105" s="6">
        <v>0</v>
      </c>
      <c r="C105" s="5">
        <v>44417</v>
      </c>
      <c r="D105" s="6">
        <f t="shared" si="9"/>
        <v>2021</v>
      </c>
      <c r="E105" s="6">
        <f t="shared" si="10"/>
        <v>8</v>
      </c>
      <c r="F105" s="6">
        <f t="shared" si="11"/>
        <v>9</v>
      </c>
      <c r="G105" t="s">
        <v>278</v>
      </c>
      <c r="H105" t="s">
        <v>3</v>
      </c>
      <c r="I105" t="s">
        <v>111</v>
      </c>
      <c r="J105" s="20">
        <v>1</v>
      </c>
      <c r="K105" s="20">
        <v>1</v>
      </c>
      <c r="L105" s="9" t="s">
        <v>421</v>
      </c>
    </row>
    <row r="106" spans="1:16" x14ac:dyDescent="0.2">
      <c r="A106" s="6">
        <v>1</v>
      </c>
      <c r="B106" s="6">
        <v>0</v>
      </c>
      <c r="C106" s="5">
        <v>44419</v>
      </c>
      <c r="D106" s="6">
        <f t="shared" si="9"/>
        <v>2021</v>
      </c>
      <c r="E106" s="6">
        <f t="shared" si="10"/>
        <v>8</v>
      </c>
      <c r="F106" s="6">
        <f t="shared" si="11"/>
        <v>11</v>
      </c>
      <c r="G106" t="s">
        <v>281</v>
      </c>
      <c r="H106" t="s">
        <v>234</v>
      </c>
      <c r="I106" t="s">
        <v>112</v>
      </c>
      <c r="J106" s="20">
        <v>1</v>
      </c>
      <c r="K106" s="20">
        <v>2</v>
      </c>
      <c r="L106" s="10" t="s">
        <v>615</v>
      </c>
      <c r="M106" s="10" t="s">
        <v>699</v>
      </c>
      <c r="N106" s="10" t="s">
        <v>700</v>
      </c>
    </row>
    <row r="107" spans="1:16" x14ac:dyDescent="0.2">
      <c r="A107" s="6">
        <v>2</v>
      </c>
      <c r="B107" s="6">
        <v>0</v>
      </c>
      <c r="C107" s="5">
        <v>44421</v>
      </c>
      <c r="D107" s="6">
        <f t="shared" si="9"/>
        <v>2021</v>
      </c>
      <c r="E107" s="6">
        <f t="shared" si="10"/>
        <v>8</v>
      </c>
      <c r="F107" s="6">
        <f t="shared" si="11"/>
        <v>13</v>
      </c>
      <c r="G107" t="s">
        <v>351</v>
      </c>
      <c r="H107" t="s">
        <v>208</v>
      </c>
      <c r="I107" t="s">
        <v>113</v>
      </c>
      <c r="J107" s="20">
        <v>0</v>
      </c>
      <c r="K107" s="20">
        <v>6</v>
      </c>
      <c r="L107" s="9" t="s">
        <v>422</v>
      </c>
      <c r="M107" s="10" t="s">
        <v>701</v>
      </c>
      <c r="N107" s="10" t="s">
        <v>702</v>
      </c>
    </row>
    <row r="108" spans="1:16" x14ac:dyDescent="0.2">
      <c r="A108" s="6">
        <v>2</v>
      </c>
      <c r="B108" s="6">
        <v>4</v>
      </c>
      <c r="C108" s="5">
        <v>44424</v>
      </c>
      <c r="D108" s="6">
        <f t="shared" si="9"/>
        <v>2021</v>
      </c>
      <c r="E108" s="6">
        <f t="shared" si="10"/>
        <v>8</v>
      </c>
      <c r="F108" s="6">
        <f t="shared" si="11"/>
        <v>16</v>
      </c>
      <c r="G108" t="s">
        <v>344</v>
      </c>
      <c r="H108" t="s">
        <v>246</v>
      </c>
      <c r="I108" t="s">
        <v>114</v>
      </c>
      <c r="J108" s="20">
        <v>0</v>
      </c>
      <c r="K108" s="20">
        <v>1</v>
      </c>
      <c r="L108" s="9" t="s">
        <v>423</v>
      </c>
    </row>
    <row r="109" spans="1:16" x14ac:dyDescent="0.2">
      <c r="A109" s="6">
        <v>2</v>
      </c>
      <c r="B109" s="6">
        <v>4</v>
      </c>
      <c r="C109" s="5">
        <v>44426</v>
      </c>
      <c r="D109" s="6">
        <f t="shared" si="9"/>
        <v>2021</v>
      </c>
      <c r="E109" s="6">
        <f t="shared" si="10"/>
        <v>8</v>
      </c>
      <c r="F109" s="6">
        <f t="shared" si="11"/>
        <v>18</v>
      </c>
      <c r="G109" t="s">
        <v>308</v>
      </c>
      <c r="H109" t="s">
        <v>247</v>
      </c>
      <c r="I109" t="s">
        <v>115</v>
      </c>
      <c r="J109" s="20">
        <v>0</v>
      </c>
      <c r="K109" s="20">
        <v>1</v>
      </c>
      <c r="L109" s="19" t="s">
        <v>424</v>
      </c>
      <c r="M109" s="10" t="s">
        <v>703</v>
      </c>
    </row>
    <row r="110" spans="1:16" x14ac:dyDescent="0.2">
      <c r="A110" s="6">
        <v>2</v>
      </c>
      <c r="B110" s="6">
        <v>0</v>
      </c>
      <c r="C110" s="5">
        <v>44432</v>
      </c>
      <c r="D110" s="6">
        <f t="shared" si="9"/>
        <v>2021</v>
      </c>
      <c r="E110" s="6">
        <f t="shared" si="10"/>
        <v>8</v>
      </c>
      <c r="F110" s="6">
        <f t="shared" si="11"/>
        <v>24</v>
      </c>
      <c r="G110" t="s">
        <v>281</v>
      </c>
      <c r="H110" t="s">
        <v>234</v>
      </c>
      <c r="I110" t="s">
        <v>116</v>
      </c>
      <c r="J110" s="20">
        <v>0</v>
      </c>
      <c r="K110" s="20">
        <v>0</v>
      </c>
      <c r="L110" s="9" t="s">
        <v>425</v>
      </c>
    </row>
    <row r="111" spans="1:16" x14ac:dyDescent="0.2">
      <c r="A111" s="6">
        <v>1</v>
      </c>
      <c r="B111" s="6">
        <v>0</v>
      </c>
      <c r="C111" s="5">
        <v>44439</v>
      </c>
      <c r="D111" s="6">
        <f t="shared" si="9"/>
        <v>2021</v>
      </c>
      <c r="E111" s="6">
        <f t="shared" si="10"/>
        <v>8</v>
      </c>
      <c r="F111" s="6">
        <f t="shared" si="11"/>
        <v>31</v>
      </c>
      <c r="G111" t="s">
        <v>349</v>
      </c>
      <c r="H111" t="s">
        <v>339</v>
      </c>
      <c r="I111" t="s">
        <v>117</v>
      </c>
      <c r="J111" s="20">
        <v>0</v>
      </c>
      <c r="K111" s="20">
        <v>0</v>
      </c>
      <c r="L111" s="10" t="s">
        <v>616</v>
      </c>
    </row>
    <row r="112" spans="1:16" x14ac:dyDescent="0.2">
      <c r="A112" s="6">
        <v>2</v>
      </c>
      <c r="B112" s="6">
        <v>0</v>
      </c>
      <c r="C112" s="5">
        <v>44448</v>
      </c>
      <c r="D112" s="6">
        <f t="shared" si="9"/>
        <v>2021</v>
      </c>
      <c r="E112" s="6">
        <f t="shared" si="10"/>
        <v>9</v>
      </c>
      <c r="F112" s="6">
        <f t="shared" si="11"/>
        <v>9</v>
      </c>
      <c r="G112" t="s">
        <v>265</v>
      </c>
      <c r="H112" t="s">
        <v>248</v>
      </c>
      <c r="I112" t="s">
        <v>118</v>
      </c>
      <c r="J112" s="20">
        <v>1</v>
      </c>
      <c r="K112" s="20">
        <v>0</v>
      </c>
      <c r="L112" s="9" t="s">
        <v>426</v>
      </c>
    </row>
    <row r="113" spans="1:16" x14ac:dyDescent="0.2">
      <c r="A113" s="6">
        <v>2</v>
      </c>
      <c r="B113" s="6">
        <v>4</v>
      </c>
      <c r="C113" s="5">
        <v>44455</v>
      </c>
      <c r="D113" s="6">
        <f t="shared" si="9"/>
        <v>2021</v>
      </c>
      <c r="E113" s="6">
        <f t="shared" si="10"/>
        <v>9</v>
      </c>
      <c r="F113" s="6">
        <f t="shared" si="11"/>
        <v>16</v>
      </c>
      <c r="G113" t="s">
        <v>292</v>
      </c>
      <c r="H113" t="s">
        <v>249</v>
      </c>
      <c r="I113" t="s">
        <v>119</v>
      </c>
      <c r="J113" s="20">
        <v>1</v>
      </c>
      <c r="K113" s="20">
        <v>1</v>
      </c>
      <c r="L113" s="9" t="s">
        <v>427</v>
      </c>
      <c r="M113" s="10" t="s">
        <v>704</v>
      </c>
    </row>
    <row r="114" spans="1:16" x14ac:dyDescent="0.2">
      <c r="A114" s="6">
        <v>2</v>
      </c>
      <c r="B114" s="6">
        <v>0</v>
      </c>
      <c r="C114" s="5">
        <v>44460</v>
      </c>
      <c r="D114" s="6">
        <f t="shared" si="9"/>
        <v>2021</v>
      </c>
      <c r="E114" s="6">
        <f t="shared" si="10"/>
        <v>9</v>
      </c>
      <c r="F114" s="6">
        <f t="shared" si="11"/>
        <v>21</v>
      </c>
      <c r="G114" t="s">
        <v>270</v>
      </c>
      <c r="H114" t="s">
        <v>250</v>
      </c>
      <c r="I114" t="s">
        <v>120</v>
      </c>
      <c r="J114" s="20">
        <v>0</v>
      </c>
      <c r="K114" s="20">
        <v>1</v>
      </c>
      <c r="L114" s="9" t="s">
        <v>428</v>
      </c>
      <c r="M114" s="10" t="s">
        <v>705</v>
      </c>
    </row>
    <row r="115" spans="1:16" x14ac:dyDescent="0.2">
      <c r="A115" s="6">
        <v>2</v>
      </c>
      <c r="B115" s="6">
        <v>0</v>
      </c>
      <c r="C115" s="5">
        <v>44462</v>
      </c>
      <c r="D115" s="6">
        <f t="shared" si="9"/>
        <v>2021</v>
      </c>
      <c r="E115" s="6">
        <f t="shared" si="10"/>
        <v>9</v>
      </c>
      <c r="F115" s="6">
        <f t="shared" si="11"/>
        <v>23</v>
      </c>
      <c r="G115" t="s">
        <v>353</v>
      </c>
      <c r="H115" t="s">
        <v>251</v>
      </c>
      <c r="I115" t="s">
        <v>121</v>
      </c>
      <c r="J115" s="20">
        <v>0</v>
      </c>
      <c r="K115" s="20">
        <v>2</v>
      </c>
      <c r="L115" s="9" t="s">
        <v>429</v>
      </c>
    </row>
    <row r="116" spans="1:16" x14ac:dyDescent="0.2">
      <c r="A116" s="6">
        <v>2</v>
      </c>
      <c r="B116" s="6">
        <v>0</v>
      </c>
      <c r="C116" s="5">
        <v>44466</v>
      </c>
      <c r="D116" s="6">
        <f t="shared" si="9"/>
        <v>2021</v>
      </c>
      <c r="E116" s="6">
        <f t="shared" si="10"/>
        <v>9</v>
      </c>
      <c r="F116" s="6">
        <f t="shared" si="11"/>
        <v>27</v>
      </c>
      <c r="G116" t="s">
        <v>278</v>
      </c>
      <c r="H116" t="s">
        <v>3</v>
      </c>
      <c r="I116" t="s">
        <v>122</v>
      </c>
      <c r="J116" s="20">
        <v>1</v>
      </c>
      <c r="K116" s="20">
        <v>0</v>
      </c>
      <c r="L116" s="9" t="s">
        <v>430</v>
      </c>
      <c r="M116" s="10" t="s">
        <v>706</v>
      </c>
    </row>
    <row r="117" spans="1:16" x14ac:dyDescent="0.2">
      <c r="A117" s="6">
        <v>2</v>
      </c>
      <c r="B117" s="6">
        <v>4</v>
      </c>
      <c r="C117" s="5">
        <v>44475</v>
      </c>
      <c r="D117" s="6">
        <f t="shared" si="9"/>
        <v>2021</v>
      </c>
      <c r="E117" s="6">
        <f t="shared" si="10"/>
        <v>10</v>
      </c>
      <c r="F117" s="6">
        <f t="shared" si="11"/>
        <v>6</v>
      </c>
      <c r="G117" t="s">
        <v>284</v>
      </c>
      <c r="H117" t="s">
        <v>190</v>
      </c>
      <c r="I117" t="s">
        <v>123</v>
      </c>
      <c r="J117" s="20">
        <v>0</v>
      </c>
      <c r="K117" s="20">
        <v>1</v>
      </c>
      <c r="L117" s="9" t="s">
        <v>431</v>
      </c>
    </row>
    <row r="118" spans="1:16" x14ac:dyDescent="0.2">
      <c r="A118" s="6">
        <v>2</v>
      </c>
      <c r="B118" s="6">
        <v>0</v>
      </c>
      <c r="C118" s="5">
        <v>44478</v>
      </c>
      <c r="D118" s="6">
        <f t="shared" si="9"/>
        <v>2021</v>
      </c>
      <c r="E118" s="6">
        <f t="shared" si="10"/>
        <v>10</v>
      </c>
      <c r="F118" s="6">
        <f t="shared" si="11"/>
        <v>9</v>
      </c>
      <c r="G118" t="s">
        <v>276</v>
      </c>
      <c r="H118" t="s">
        <v>252</v>
      </c>
      <c r="I118" t="s">
        <v>124</v>
      </c>
      <c r="J118" s="20">
        <v>1</v>
      </c>
      <c r="K118" s="20">
        <v>0</v>
      </c>
      <c r="L118" s="9" t="s">
        <v>432</v>
      </c>
    </row>
    <row r="119" spans="1:16" x14ac:dyDescent="0.2">
      <c r="A119" s="6">
        <v>1</v>
      </c>
      <c r="B119" s="6">
        <v>0</v>
      </c>
      <c r="C119" s="5">
        <v>44486</v>
      </c>
      <c r="D119" s="6">
        <f t="shared" si="9"/>
        <v>2021</v>
      </c>
      <c r="E119" s="6">
        <f t="shared" si="10"/>
        <v>10</v>
      </c>
      <c r="F119" s="6">
        <f t="shared" si="11"/>
        <v>17</v>
      </c>
      <c r="G119" t="s">
        <v>264</v>
      </c>
      <c r="H119" t="s">
        <v>340</v>
      </c>
      <c r="I119" t="s">
        <v>125</v>
      </c>
      <c r="J119" s="20">
        <v>0</v>
      </c>
      <c r="K119" s="20">
        <v>3</v>
      </c>
      <c r="L119" s="10" t="s">
        <v>617</v>
      </c>
      <c r="M119" s="10" t="s">
        <v>707</v>
      </c>
    </row>
    <row r="120" spans="1:16" x14ac:dyDescent="0.2">
      <c r="A120" s="6">
        <v>1</v>
      </c>
      <c r="B120" s="6">
        <v>0</v>
      </c>
      <c r="C120" s="5">
        <v>44490</v>
      </c>
      <c r="D120" s="6">
        <f t="shared" si="9"/>
        <v>2021</v>
      </c>
      <c r="E120" s="6">
        <f t="shared" si="10"/>
        <v>10</v>
      </c>
      <c r="F120" s="6">
        <f t="shared" si="11"/>
        <v>21</v>
      </c>
      <c r="G120" t="s">
        <v>350</v>
      </c>
      <c r="H120" t="s">
        <v>341</v>
      </c>
      <c r="I120" t="s">
        <v>126</v>
      </c>
      <c r="J120" s="20">
        <v>2</v>
      </c>
      <c r="K120" s="20">
        <v>1</v>
      </c>
      <c r="L120" s="10" t="s">
        <v>618</v>
      </c>
      <c r="M120" s="10" t="s">
        <v>708</v>
      </c>
    </row>
    <row r="121" spans="1:16" x14ac:dyDescent="0.2">
      <c r="A121" s="6">
        <v>2</v>
      </c>
      <c r="B121" s="6">
        <v>0</v>
      </c>
      <c r="C121" s="5">
        <v>44492</v>
      </c>
      <c r="D121" s="6">
        <f t="shared" si="9"/>
        <v>2021</v>
      </c>
      <c r="E121" s="6">
        <f t="shared" si="10"/>
        <v>10</v>
      </c>
      <c r="F121" s="6">
        <f t="shared" si="11"/>
        <v>23</v>
      </c>
      <c r="G121" t="s">
        <v>257</v>
      </c>
      <c r="H121" t="s">
        <v>253</v>
      </c>
      <c r="I121" t="s">
        <v>127</v>
      </c>
      <c r="J121" s="20">
        <v>0</v>
      </c>
      <c r="K121" s="20">
        <v>0</v>
      </c>
      <c r="L121" s="9" t="s">
        <v>433</v>
      </c>
    </row>
    <row r="122" spans="1:16" x14ac:dyDescent="0.2">
      <c r="A122" s="6">
        <v>2</v>
      </c>
      <c r="B122" s="6">
        <v>0</v>
      </c>
      <c r="C122" s="5">
        <v>44514</v>
      </c>
      <c r="D122" s="6">
        <f t="shared" si="9"/>
        <v>2021</v>
      </c>
      <c r="E122" s="6">
        <f t="shared" si="10"/>
        <v>11</v>
      </c>
      <c r="F122" s="6">
        <f t="shared" si="11"/>
        <v>14</v>
      </c>
      <c r="G122" t="s">
        <v>354</v>
      </c>
      <c r="H122" t="s">
        <v>254</v>
      </c>
      <c r="I122" t="s">
        <v>128</v>
      </c>
      <c r="J122" s="20">
        <v>0</v>
      </c>
      <c r="K122" s="20">
        <v>0</v>
      </c>
      <c r="L122" s="9" t="s">
        <v>434</v>
      </c>
    </row>
    <row r="123" spans="1:16" x14ac:dyDescent="0.2">
      <c r="A123" s="6">
        <v>2</v>
      </c>
      <c r="B123" s="6">
        <v>4</v>
      </c>
      <c r="C123" s="5">
        <v>44515</v>
      </c>
      <c r="D123" s="6">
        <f t="shared" si="9"/>
        <v>2021</v>
      </c>
      <c r="E123" s="6">
        <f t="shared" si="10"/>
        <v>11</v>
      </c>
      <c r="F123" s="6">
        <f t="shared" si="11"/>
        <v>15</v>
      </c>
      <c r="G123" t="s">
        <v>260</v>
      </c>
      <c r="H123" t="s">
        <v>192</v>
      </c>
      <c r="I123" t="s">
        <v>129</v>
      </c>
      <c r="J123" s="20">
        <v>0</v>
      </c>
      <c r="K123" s="20">
        <v>1</v>
      </c>
      <c r="L123" s="9" t="s">
        <v>435</v>
      </c>
    </row>
    <row r="124" spans="1:16" x14ac:dyDescent="0.2">
      <c r="A124" s="6">
        <v>2</v>
      </c>
      <c r="B124" s="6">
        <v>0</v>
      </c>
      <c r="C124" s="5">
        <v>44516</v>
      </c>
      <c r="D124" s="6">
        <f t="shared" si="9"/>
        <v>2021</v>
      </c>
      <c r="E124" s="6">
        <f t="shared" si="10"/>
        <v>11</v>
      </c>
      <c r="F124" s="6">
        <f t="shared" si="11"/>
        <v>16</v>
      </c>
      <c r="G124" t="s">
        <v>347</v>
      </c>
      <c r="H124" t="s">
        <v>255</v>
      </c>
      <c r="I124" t="s">
        <v>130</v>
      </c>
      <c r="J124" s="20">
        <v>0</v>
      </c>
      <c r="K124" s="20">
        <v>1</v>
      </c>
      <c r="L124" s="9" t="s">
        <v>436</v>
      </c>
      <c r="M124" s="10" t="s">
        <v>709</v>
      </c>
    </row>
    <row r="125" spans="1:16" x14ac:dyDescent="0.2">
      <c r="A125" s="6">
        <v>3</v>
      </c>
      <c r="B125" s="6">
        <v>0</v>
      </c>
      <c r="C125" s="5">
        <v>44541</v>
      </c>
      <c r="D125" s="6">
        <f t="shared" si="9"/>
        <v>2021</v>
      </c>
      <c r="E125" s="6">
        <f t="shared" si="10"/>
        <v>12</v>
      </c>
      <c r="F125" s="6">
        <f t="shared" si="11"/>
        <v>11</v>
      </c>
      <c r="G125" t="s">
        <v>259</v>
      </c>
      <c r="H125" t="s">
        <v>256</v>
      </c>
      <c r="I125" t="s">
        <v>131</v>
      </c>
      <c r="J125" s="20">
        <v>0</v>
      </c>
      <c r="K125" s="20">
        <v>0</v>
      </c>
      <c r="L125" s="9" t="s">
        <v>437</v>
      </c>
      <c r="M125" s="9"/>
      <c r="N125" s="9"/>
      <c r="O125" s="9"/>
      <c r="P125" s="9"/>
    </row>
    <row r="126" spans="1:16" x14ac:dyDescent="0.2">
      <c r="A126" s="6">
        <v>2</v>
      </c>
      <c r="B126" s="8">
        <v>0</v>
      </c>
      <c r="C126" s="5">
        <v>44602</v>
      </c>
      <c r="D126" s="6">
        <f t="shared" si="9"/>
        <v>2022</v>
      </c>
      <c r="E126" s="6">
        <f t="shared" si="10"/>
        <v>2</v>
      </c>
      <c r="F126" s="6">
        <f t="shared" si="11"/>
        <v>10</v>
      </c>
      <c r="G126" t="s">
        <v>257</v>
      </c>
      <c r="H126" t="s">
        <v>258</v>
      </c>
      <c r="I126" t="s">
        <v>132</v>
      </c>
      <c r="J126" s="20">
        <v>0</v>
      </c>
      <c r="K126" s="20">
        <v>2</v>
      </c>
      <c r="L126" s="14" t="s">
        <v>438</v>
      </c>
      <c r="M126" s="14" t="s">
        <v>495</v>
      </c>
      <c r="N126" s="14" t="s">
        <v>496</v>
      </c>
      <c r="O126" s="15" t="s">
        <v>438</v>
      </c>
      <c r="P126" s="15"/>
    </row>
    <row r="127" spans="1:16" x14ac:dyDescent="0.2">
      <c r="A127" s="6">
        <v>1</v>
      </c>
      <c r="B127" s="8">
        <v>0</v>
      </c>
      <c r="C127" s="5">
        <v>44611</v>
      </c>
      <c r="D127" s="6">
        <f t="shared" si="9"/>
        <v>2022</v>
      </c>
      <c r="E127" s="6">
        <f t="shared" si="10"/>
        <v>2</v>
      </c>
      <c r="F127" s="6">
        <f t="shared" si="11"/>
        <v>19</v>
      </c>
      <c r="G127" t="s">
        <v>259</v>
      </c>
      <c r="H127" t="s">
        <v>243</v>
      </c>
      <c r="I127" t="s">
        <v>133</v>
      </c>
      <c r="J127" s="20">
        <v>1</v>
      </c>
      <c r="K127" s="20">
        <v>4</v>
      </c>
      <c r="L127" s="14" t="s">
        <v>439</v>
      </c>
      <c r="M127" s="14" t="s">
        <v>497</v>
      </c>
      <c r="N127" s="14" t="s">
        <v>498</v>
      </c>
      <c r="O127" s="15"/>
      <c r="P127" s="15"/>
    </row>
    <row r="128" spans="1:16" x14ac:dyDescent="0.2">
      <c r="A128" s="6">
        <v>2</v>
      </c>
      <c r="B128" s="8">
        <v>0</v>
      </c>
      <c r="C128" s="5">
        <v>44619</v>
      </c>
      <c r="D128" s="6">
        <f t="shared" si="9"/>
        <v>2022</v>
      </c>
      <c r="E128" s="6">
        <f t="shared" si="10"/>
        <v>2</v>
      </c>
      <c r="F128" s="6">
        <f t="shared" si="11"/>
        <v>27</v>
      </c>
      <c r="G128" t="s">
        <v>260</v>
      </c>
      <c r="H128" t="s">
        <v>261</v>
      </c>
      <c r="I128" t="s">
        <v>134</v>
      </c>
      <c r="J128" s="20">
        <v>0</v>
      </c>
      <c r="K128" s="20">
        <v>2</v>
      </c>
      <c r="L128" s="9" t="s">
        <v>440</v>
      </c>
      <c r="M128" s="14" t="s">
        <v>499</v>
      </c>
      <c r="N128" s="9"/>
      <c r="O128" s="15"/>
      <c r="P128" s="15"/>
    </row>
    <row r="129" spans="1:16" x14ac:dyDescent="0.2">
      <c r="A129" s="6">
        <v>2</v>
      </c>
      <c r="B129" s="8">
        <v>0</v>
      </c>
      <c r="C129" s="5">
        <v>44632</v>
      </c>
      <c r="D129" s="6">
        <f t="shared" si="9"/>
        <v>2022</v>
      </c>
      <c r="E129" s="6">
        <f t="shared" si="10"/>
        <v>3</v>
      </c>
      <c r="F129" s="6">
        <f t="shared" si="11"/>
        <v>12</v>
      </c>
      <c r="G129" t="s">
        <v>262</v>
      </c>
      <c r="H129" t="s">
        <v>263</v>
      </c>
      <c r="I129" t="s">
        <v>135</v>
      </c>
      <c r="J129" s="20">
        <v>0</v>
      </c>
      <c r="K129" s="20">
        <v>1</v>
      </c>
      <c r="L129" s="14" t="s">
        <v>441</v>
      </c>
      <c r="M129" s="14" t="s">
        <v>500</v>
      </c>
      <c r="N129" s="9" t="s">
        <v>441</v>
      </c>
    </row>
    <row r="130" spans="1:16" x14ac:dyDescent="0.2">
      <c r="A130" s="6">
        <v>1</v>
      </c>
      <c r="B130" s="8">
        <v>0</v>
      </c>
      <c r="C130" s="5">
        <v>44639</v>
      </c>
      <c r="D130" s="6">
        <f t="shared" ref="D130:D161" si="12">YEAR(C130)</f>
        <v>2022</v>
      </c>
      <c r="E130" s="6">
        <f t="shared" ref="E130:E161" si="13">MONTH(C130)</f>
        <v>3</v>
      </c>
      <c r="F130" s="6">
        <f t="shared" ref="F130:F161" si="14">DAY(C130)</f>
        <v>19</v>
      </c>
      <c r="G130" t="s">
        <v>264</v>
      </c>
      <c r="H130" t="s">
        <v>1</v>
      </c>
      <c r="I130" t="s">
        <v>136</v>
      </c>
      <c r="J130" s="20">
        <v>0</v>
      </c>
      <c r="K130" s="20">
        <v>2</v>
      </c>
      <c r="L130" s="14" t="s">
        <v>442</v>
      </c>
      <c r="M130" s="14" t="s">
        <v>501</v>
      </c>
      <c r="N130" s="9"/>
      <c r="O130" s="16"/>
      <c r="P130" s="16"/>
    </row>
    <row r="131" spans="1:16" x14ac:dyDescent="0.2">
      <c r="A131" s="6">
        <v>2</v>
      </c>
      <c r="B131" s="8">
        <v>4</v>
      </c>
      <c r="C131" s="5">
        <v>44650</v>
      </c>
      <c r="D131" s="6">
        <f t="shared" si="12"/>
        <v>2022</v>
      </c>
      <c r="E131" s="6">
        <f t="shared" si="13"/>
        <v>3</v>
      </c>
      <c r="F131" s="6">
        <f t="shared" si="14"/>
        <v>30</v>
      </c>
      <c r="G131" t="s">
        <v>265</v>
      </c>
      <c r="H131" t="s">
        <v>248</v>
      </c>
      <c r="I131" t="s">
        <v>137</v>
      </c>
      <c r="J131" s="20">
        <v>0</v>
      </c>
      <c r="K131" s="20">
        <v>1</v>
      </c>
      <c r="L131" s="14" t="s">
        <v>443</v>
      </c>
      <c r="M131" s="14" t="s">
        <v>502</v>
      </c>
      <c r="N131" s="9"/>
      <c r="O131" s="16"/>
      <c r="P131" s="16"/>
    </row>
    <row r="132" spans="1:16" x14ac:dyDescent="0.2">
      <c r="A132" s="6">
        <v>1</v>
      </c>
      <c r="B132" s="8">
        <v>0</v>
      </c>
      <c r="C132" s="5">
        <v>44664</v>
      </c>
      <c r="D132" s="6">
        <f t="shared" si="12"/>
        <v>2022</v>
      </c>
      <c r="E132" s="6">
        <f t="shared" si="13"/>
        <v>4</v>
      </c>
      <c r="F132" s="6">
        <f t="shared" si="14"/>
        <v>13</v>
      </c>
      <c r="G132" t="s">
        <v>266</v>
      </c>
      <c r="H132" t="s">
        <v>267</v>
      </c>
      <c r="I132" t="s">
        <v>138</v>
      </c>
      <c r="J132" s="20">
        <v>0</v>
      </c>
      <c r="K132" s="20">
        <v>0</v>
      </c>
      <c r="L132" s="14" t="s">
        <v>444</v>
      </c>
      <c r="M132" s="14" t="s">
        <v>503</v>
      </c>
      <c r="N132" s="14" t="s">
        <v>504</v>
      </c>
      <c r="O132" s="17"/>
      <c r="P132" s="16"/>
    </row>
    <row r="133" spans="1:16" x14ac:dyDescent="0.2">
      <c r="A133" s="6">
        <v>1</v>
      </c>
      <c r="B133" s="8">
        <v>0</v>
      </c>
      <c r="C133" s="5">
        <v>44675</v>
      </c>
      <c r="D133" s="6">
        <f t="shared" si="12"/>
        <v>2022</v>
      </c>
      <c r="E133" s="6">
        <f t="shared" si="13"/>
        <v>4</v>
      </c>
      <c r="F133" s="6">
        <f t="shared" si="14"/>
        <v>24</v>
      </c>
      <c r="G133" t="s">
        <v>268</v>
      </c>
      <c r="H133" t="s">
        <v>269</v>
      </c>
      <c r="I133" t="s">
        <v>139</v>
      </c>
      <c r="J133" s="20">
        <v>0</v>
      </c>
      <c r="K133" s="20">
        <v>0</v>
      </c>
      <c r="L133" s="14" t="s">
        <v>445</v>
      </c>
      <c r="M133" s="14" t="s">
        <v>505</v>
      </c>
      <c r="N133" s="14" t="s">
        <v>506</v>
      </c>
      <c r="O133" s="16"/>
      <c r="P133" s="16"/>
    </row>
    <row r="134" spans="1:16" x14ac:dyDescent="0.2">
      <c r="A134" s="6">
        <v>1</v>
      </c>
      <c r="B134" s="8">
        <v>4</v>
      </c>
      <c r="C134" s="5">
        <v>44681</v>
      </c>
      <c r="D134" s="6">
        <f t="shared" si="12"/>
        <v>2022</v>
      </c>
      <c r="E134" s="6">
        <f t="shared" si="13"/>
        <v>4</v>
      </c>
      <c r="F134" s="6">
        <f t="shared" si="14"/>
        <v>30</v>
      </c>
      <c r="G134" t="s">
        <v>268</v>
      </c>
      <c r="H134" t="s">
        <v>230</v>
      </c>
      <c r="I134" t="s">
        <v>140</v>
      </c>
      <c r="J134" s="20">
        <v>0</v>
      </c>
      <c r="K134" s="20">
        <v>4</v>
      </c>
      <c r="L134" s="14" t="s">
        <v>446</v>
      </c>
      <c r="M134" s="14" t="s">
        <v>507</v>
      </c>
      <c r="N134" s="9"/>
      <c r="O134" s="16"/>
      <c r="P134" s="16"/>
    </row>
    <row r="135" spans="1:16" x14ac:dyDescent="0.2">
      <c r="A135" s="6">
        <v>2</v>
      </c>
      <c r="B135" s="8">
        <v>4</v>
      </c>
      <c r="C135" s="5">
        <v>44687</v>
      </c>
      <c r="D135" s="6">
        <f t="shared" si="12"/>
        <v>2022</v>
      </c>
      <c r="E135" s="6">
        <f t="shared" si="13"/>
        <v>5</v>
      </c>
      <c r="F135" s="6">
        <f t="shared" si="14"/>
        <v>6</v>
      </c>
      <c r="G135" t="s">
        <v>270</v>
      </c>
      <c r="H135" t="s">
        <v>271</v>
      </c>
      <c r="I135" t="s">
        <v>141</v>
      </c>
      <c r="J135" s="20">
        <v>0</v>
      </c>
      <c r="K135" s="20">
        <v>2</v>
      </c>
      <c r="L135" s="14" t="s">
        <v>447</v>
      </c>
      <c r="M135" s="14" t="s">
        <v>508</v>
      </c>
      <c r="N135" s="9"/>
    </row>
    <row r="136" spans="1:16" x14ac:dyDescent="0.2">
      <c r="A136" s="6">
        <v>1</v>
      </c>
      <c r="B136" s="8">
        <v>0</v>
      </c>
      <c r="C136" s="5">
        <v>44706</v>
      </c>
      <c r="D136" s="6">
        <f t="shared" si="12"/>
        <v>2022</v>
      </c>
      <c r="E136" s="6">
        <f t="shared" si="13"/>
        <v>5</v>
      </c>
      <c r="F136" s="6">
        <f t="shared" si="14"/>
        <v>25</v>
      </c>
      <c r="G136" t="s">
        <v>272</v>
      </c>
      <c r="H136" t="s">
        <v>273</v>
      </c>
      <c r="I136" t="s">
        <v>142</v>
      </c>
      <c r="J136" s="20">
        <v>0</v>
      </c>
      <c r="K136" s="20">
        <v>0</v>
      </c>
      <c r="L136" s="14" t="s">
        <v>448</v>
      </c>
      <c r="M136" s="14" t="s">
        <v>509</v>
      </c>
      <c r="N136" s="14" t="s">
        <v>510</v>
      </c>
      <c r="O136" s="16"/>
      <c r="P136" s="16"/>
    </row>
    <row r="137" spans="1:16" x14ac:dyDescent="0.2">
      <c r="A137" s="6">
        <v>2</v>
      </c>
      <c r="B137" s="8">
        <v>0</v>
      </c>
      <c r="C137" s="5">
        <v>44714</v>
      </c>
      <c r="D137" s="6">
        <f t="shared" si="12"/>
        <v>2022</v>
      </c>
      <c r="E137" s="6">
        <f t="shared" si="13"/>
        <v>6</v>
      </c>
      <c r="F137" s="6">
        <f t="shared" si="14"/>
        <v>2</v>
      </c>
      <c r="G137" t="s">
        <v>264</v>
      </c>
      <c r="H137" t="s">
        <v>274</v>
      </c>
      <c r="I137" t="s">
        <v>143</v>
      </c>
      <c r="J137" s="20">
        <v>0</v>
      </c>
      <c r="K137" s="20">
        <v>1</v>
      </c>
      <c r="L137" s="14" t="s">
        <v>449</v>
      </c>
      <c r="M137" s="14" t="s">
        <v>511</v>
      </c>
      <c r="N137" s="14" t="s">
        <v>512</v>
      </c>
      <c r="O137" s="16" t="s">
        <v>513</v>
      </c>
      <c r="P137" s="16" t="s">
        <v>514</v>
      </c>
    </row>
    <row r="138" spans="1:16" x14ac:dyDescent="0.2">
      <c r="A138" s="6">
        <v>2</v>
      </c>
      <c r="B138" s="8">
        <v>0</v>
      </c>
      <c r="C138" s="5">
        <v>44717</v>
      </c>
      <c r="D138" s="6">
        <f t="shared" si="12"/>
        <v>2022</v>
      </c>
      <c r="E138" s="6">
        <f t="shared" si="13"/>
        <v>6</v>
      </c>
      <c r="F138" s="6">
        <f t="shared" si="14"/>
        <v>5</v>
      </c>
      <c r="G138" t="s">
        <v>264</v>
      </c>
      <c r="H138" t="s">
        <v>275</v>
      </c>
      <c r="I138" t="s">
        <v>144</v>
      </c>
      <c r="J138" s="20">
        <v>0</v>
      </c>
      <c r="K138" s="20">
        <v>1</v>
      </c>
      <c r="L138" s="14" t="s">
        <v>450</v>
      </c>
      <c r="M138" s="14" t="s">
        <v>515</v>
      </c>
      <c r="N138" s="9" t="s">
        <v>516</v>
      </c>
      <c r="O138" s="16"/>
      <c r="P138" s="16"/>
    </row>
    <row r="139" spans="1:16" x14ac:dyDescent="0.2">
      <c r="A139" s="6">
        <v>2</v>
      </c>
      <c r="B139" s="8">
        <v>0</v>
      </c>
      <c r="C139" s="5">
        <v>44732</v>
      </c>
      <c r="D139" s="6">
        <f t="shared" si="12"/>
        <v>2022</v>
      </c>
      <c r="E139" s="6">
        <f t="shared" si="13"/>
        <v>6</v>
      </c>
      <c r="F139" s="6">
        <f t="shared" si="14"/>
        <v>20</v>
      </c>
      <c r="G139" t="s">
        <v>262</v>
      </c>
      <c r="H139" t="s">
        <v>205</v>
      </c>
      <c r="I139" t="s">
        <v>145</v>
      </c>
      <c r="J139" s="20">
        <v>0</v>
      </c>
      <c r="K139" s="20">
        <v>1</v>
      </c>
      <c r="L139" s="14" t="s">
        <v>451</v>
      </c>
      <c r="M139" s="14" t="s">
        <v>517</v>
      </c>
      <c r="N139" s="9"/>
      <c r="O139" s="16"/>
      <c r="P139" s="16"/>
    </row>
    <row r="140" spans="1:16" x14ac:dyDescent="0.2">
      <c r="A140" s="6">
        <v>1</v>
      </c>
      <c r="B140" s="8">
        <v>4</v>
      </c>
      <c r="C140" s="5">
        <v>44745</v>
      </c>
      <c r="D140" s="6">
        <f t="shared" si="12"/>
        <v>2022</v>
      </c>
      <c r="E140" s="6">
        <f t="shared" si="13"/>
        <v>7</v>
      </c>
      <c r="F140" s="6">
        <f t="shared" si="14"/>
        <v>3</v>
      </c>
      <c r="G140" t="s">
        <v>276</v>
      </c>
      <c r="H140" t="s">
        <v>277</v>
      </c>
      <c r="I140" t="s">
        <v>146</v>
      </c>
      <c r="J140" s="20">
        <v>2</v>
      </c>
      <c r="K140" s="20">
        <v>4</v>
      </c>
      <c r="L140" s="14" t="s">
        <v>452</v>
      </c>
      <c r="M140" s="14" t="s">
        <v>518</v>
      </c>
      <c r="N140" s="14" t="s">
        <v>452</v>
      </c>
      <c r="O140" s="17" t="s">
        <v>519</v>
      </c>
      <c r="P140" s="16"/>
    </row>
    <row r="141" spans="1:16" x14ac:dyDescent="0.2">
      <c r="A141" s="6">
        <v>2</v>
      </c>
      <c r="B141" s="8">
        <v>0</v>
      </c>
      <c r="C141" s="5">
        <v>44754</v>
      </c>
      <c r="D141" s="6">
        <f t="shared" si="12"/>
        <v>2022</v>
      </c>
      <c r="E141" s="6">
        <f t="shared" si="13"/>
        <v>7</v>
      </c>
      <c r="F141" s="6">
        <f t="shared" si="14"/>
        <v>12</v>
      </c>
      <c r="G141" t="s">
        <v>278</v>
      </c>
      <c r="H141" t="s">
        <v>3</v>
      </c>
      <c r="I141" t="s">
        <v>147</v>
      </c>
      <c r="J141" s="20">
        <v>0</v>
      </c>
      <c r="K141" s="20">
        <v>0</v>
      </c>
      <c r="L141" s="14" t="s">
        <v>453</v>
      </c>
      <c r="M141" s="14" t="s">
        <v>520</v>
      </c>
      <c r="N141" s="9" t="s">
        <v>521</v>
      </c>
      <c r="O141" s="16"/>
      <c r="P141" s="16"/>
    </row>
    <row r="142" spans="1:16" x14ac:dyDescent="0.2">
      <c r="A142" s="6">
        <v>1</v>
      </c>
      <c r="B142" s="8">
        <v>0</v>
      </c>
      <c r="C142" s="5">
        <v>44759</v>
      </c>
      <c r="D142" s="6">
        <f t="shared" si="12"/>
        <v>2022</v>
      </c>
      <c r="E142" s="6">
        <f t="shared" si="13"/>
        <v>7</v>
      </c>
      <c r="F142" s="6">
        <f t="shared" si="14"/>
        <v>17</v>
      </c>
      <c r="G142" t="s">
        <v>279</v>
      </c>
      <c r="H142" t="s">
        <v>280</v>
      </c>
      <c r="I142" t="s">
        <v>148</v>
      </c>
      <c r="J142" s="20">
        <v>3</v>
      </c>
      <c r="K142" s="20">
        <v>2</v>
      </c>
      <c r="L142" s="14" t="s">
        <v>454</v>
      </c>
      <c r="M142" s="14" t="s">
        <v>522</v>
      </c>
      <c r="N142" s="14" t="s">
        <v>523</v>
      </c>
      <c r="O142" s="17" t="s">
        <v>524</v>
      </c>
      <c r="P142" s="16"/>
    </row>
    <row r="143" spans="1:16" x14ac:dyDescent="0.2">
      <c r="A143" s="6">
        <v>2</v>
      </c>
      <c r="B143" s="8">
        <v>0</v>
      </c>
      <c r="C143" s="5">
        <v>44760</v>
      </c>
      <c r="D143" s="6">
        <f t="shared" si="12"/>
        <v>2022</v>
      </c>
      <c r="E143" s="6">
        <f t="shared" si="13"/>
        <v>7</v>
      </c>
      <c r="F143" s="6">
        <f t="shared" si="14"/>
        <v>18</v>
      </c>
      <c r="G143" t="s">
        <v>281</v>
      </c>
      <c r="H143" t="s">
        <v>219</v>
      </c>
      <c r="I143" t="s">
        <v>149</v>
      </c>
      <c r="J143" s="20">
        <v>0</v>
      </c>
      <c r="K143" s="20">
        <v>2</v>
      </c>
      <c r="L143" s="14" t="s">
        <v>455</v>
      </c>
      <c r="M143" s="14" t="s">
        <v>525</v>
      </c>
      <c r="N143" s="9"/>
      <c r="O143" s="16"/>
      <c r="P143" s="16"/>
    </row>
    <row r="144" spans="1:16" x14ac:dyDescent="0.2">
      <c r="A144" s="6">
        <v>2</v>
      </c>
      <c r="B144" s="8">
        <v>4</v>
      </c>
      <c r="C144" s="5">
        <v>44769</v>
      </c>
      <c r="D144" s="6">
        <f t="shared" si="12"/>
        <v>2022</v>
      </c>
      <c r="E144" s="6">
        <f t="shared" si="13"/>
        <v>7</v>
      </c>
      <c r="F144" s="6">
        <f t="shared" si="14"/>
        <v>27</v>
      </c>
      <c r="G144" t="s">
        <v>282</v>
      </c>
      <c r="H144" t="s">
        <v>200</v>
      </c>
      <c r="I144" t="s">
        <v>150</v>
      </c>
      <c r="J144" s="20">
        <v>0</v>
      </c>
      <c r="K144" s="20">
        <v>2</v>
      </c>
      <c r="L144" s="14" t="s">
        <v>456</v>
      </c>
      <c r="M144" s="14" t="s">
        <v>526</v>
      </c>
      <c r="N144" s="9"/>
      <c r="O144" s="16"/>
      <c r="P144" s="16"/>
    </row>
    <row r="145" spans="1:17" x14ac:dyDescent="0.2">
      <c r="A145" s="6">
        <v>2</v>
      </c>
      <c r="B145" s="8">
        <v>0</v>
      </c>
      <c r="C145" s="5">
        <v>44771</v>
      </c>
      <c r="D145" s="6">
        <f t="shared" si="12"/>
        <v>2022</v>
      </c>
      <c r="E145" s="6">
        <f t="shared" si="13"/>
        <v>7</v>
      </c>
      <c r="F145" s="6">
        <f t="shared" si="14"/>
        <v>29</v>
      </c>
      <c r="G145" t="s">
        <v>283</v>
      </c>
      <c r="H145" t="s">
        <v>205</v>
      </c>
      <c r="I145" t="s">
        <v>151</v>
      </c>
      <c r="J145" s="20">
        <v>0</v>
      </c>
      <c r="K145" s="20">
        <v>1</v>
      </c>
      <c r="L145" s="14" t="s">
        <v>457</v>
      </c>
      <c r="M145" s="14" t="s">
        <v>527</v>
      </c>
      <c r="N145" s="9"/>
      <c r="O145" s="16"/>
      <c r="P145" s="16"/>
    </row>
    <row r="146" spans="1:17" x14ac:dyDescent="0.2">
      <c r="A146" s="6">
        <v>2</v>
      </c>
      <c r="B146" s="8">
        <v>0</v>
      </c>
      <c r="C146" s="5">
        <v>44772</v>
      </c>
      <c r="D146" s="6">
        <f t="shared" si="12"/>
        <v>2022</v>
      </c>
      <c r="E146" s="6">
        <f t="shared" si="13"/>
        <v>7</v>
      </c>
      <c r="F146" s="6">
        <f t="shared" si="14"/>
        <v>30</v>
      </c>
      <c r="G146" t="s">
        <v>284</v>
      </c>
      <c r="H146" t="s">
        <v>285</v>
      </c>
      <c r="I146" t="s">
        <v>152</v>
      </c>
      <c r="J146" s="20">
        <v>0</v>
      </c>
      <c r="K146" s="20">
        <v>2</v>
      </c>
      <c r="L146" s="14" t="s">
        <v>458</v>
      </c>
      <c r="M146" s="14" t="s">
        <v>528</v>
      </c>
      <c r="N146" s="14" t="s">
        <v>529</v>
      </c>
      <c r="O146" s="16"/>
      <c r="P146" s="16"/>
    </row>
    <row r="147" spans="1:17" x14ac:dyDescent="0.2">
      <c r="A147" s="6">
        <v>2</v>
      </c>
      <c r="B147" s="8">
        <v>0</v>
      </c>
      <c r="C147" s="5">
        <v>44776</v>
      </c>
      <c r="D147" s="6">
        <f t="shared" si="12"/>
        <v>2022</v>
      </c>
      <c r="E147" s="6">
        <f t="shared" si="13"/>
        <v>8</v>
      </c>
      <c r="F147" s="6">
        <f t="shared" si="14"/>
        <v>3</v>
      </c>
      <c r="G147" t="s">
        <v>279</v>
      </c>
      <c r="H147" t="s">
        <v>286</v>
      </c>
      <c r="I147" t="s">
        <v>153</v>
      </c>
      <c r="J147" s="20">
        <v>1</v>
      </c>
      <c r="K147" s="20">
        <v>0</v>
      </c>
      <c r="L147" s="14" t="s">
        <v>459</v>
      </c>
      <c r="M147" s="14" t="s">
        <v>530</v>
      </c>
      <c r="N147" s="9"/>
    </row>
    <row r="148" spans="1:17" x14ac:dyDescent="0.2">
      <c r="A148" s="6">
        <v>1</v>
      </c>
      <c r="B148" s="8">
        <v>0</v>
      </c>
      <c r="C148" s="5">
        <v>44780</v>
      </c>
      <c r="D148" s="6">
        <f t="shared" si="12"/>
        <v>2022</v>
      </c>
      <c r="E148" s="6">
        <f t="shared" si="13"/>
        <v>8</v>
      </c>
      <c r="F148" s="6">
        <f t="shared" si="14"/>
        <v>7</v>
      </c>
      <c r="G148" t="s">
        <v>260</v>
      </c>
      <c r="H148" t="s">
        <v>287</v>
      </c>
      <c r="I148" t="s">
        <v>154</v>
      </c>
      <c r="J148" s="20">
        <v>0</v>
      </c>
      <c r="K148" s="20">
        <v>0</v>
      </c>
      <c r="L148" s="14" t="s">
        <v>460</v>
      </c>
      <c r="M148" s="14" t="s">
        <v>531</v>
      </c>
      <c r="N148" s="14" t="s">
        <v>532</v>
      </c>
      <c r="O148" s="16"/>
      <c r="P148" s="16"/>
    </row>
    <row r="149" spans="1:17" x14ac:dyDescent="0.2">
      <c r="A149" s="6">
        <v>2</v>
      </c>
      <c r="B149" s="8">
        <v>0</v>
      </c>
      <c r="C149" s="5">
        <v>44790</v>
      </c>
      <c r="D149" s="6">
        <f t="shared" si="12"/>
        <v>2022</v>
      </c>
      <c r="E149" s="6">
        <f t="shared" si="13"/>
        <v>8</v>
      </c>
      <c r="F149" s="6">
        <f t="shared" si="14"/>
        <v>17</v>
      </c>
      <c r="G149" t="s">
        <v>288</v>
      </c>
      <c r="H149" t="s">
        <v>289</v>
      </c>
      <c r="I149" t="s">
        <v>155</v>
      </c>
      <c r="J149" s="20">
        <v>0</v>
      </c>
      <c r="K149" s="20">
        <v>0</v>
      </c>
      <c r="L149" s="14" t="s">
        <v>461</v>
      </c>
      <c r="M149" s="14" t="s">
        <v>533</v>
      </c>
      <c r="N149" s="9"/>
      <c r="O149" s="16"/>
      <c r="P149" s="16"/>
    </row>
    <row r="150" spans="1:17" x14ac:dyDescent="0.2">
      <c r="A150" s="6">
        <v>2</v>
      </c>
      <c r="B150" s="8">
        <v>4</v>
      </c>
      <c r="C150" s="5">
        <v>44797</v>
      </c>
      <c r="D150" s="6">
        <f t="shared" si="12"/>
        <v>2022</v>
      </c>
      <c r="E150" s="6">
        <f t="shared" si="13"/>
        <v>8</v>
      </c>
      <c r="F150" s="6">
        <f t="shared" si="14"/>
        <v>24</v>
      </c>
      <c r="G150" t="s">
        <v>278</v>
      </c>
      <c r="H150" t="s">
        <v>3</v>
      </c>
      <c r="I150" t="s">
        <v>156</v>
      </c>
      <c r="J150" s="20">
        <v>0</v>
      </c>
      <c r="K150" s="20">
        <v>1</v>
      </c>
      <c r="L150" s="14" t="s">
        <v>462</v>
      </c>
      <c r="M150" s="14" t="s">
        <v>534</v>
      </c>
      <c r="N150" s="9" t="s">
        <v>462</v>
      </c>
    </row>
    <row r="151" spans="1:17" x14ac:dyDescent="0.2">
      <c r="A151" s="6">
        <v>1</v>
      </c>
      <c r="B151" s="8">
        <v>0</v>
      </c>
      <c r="C151" s="5">
        <v>44801</v>
      </c>
      <c r="D151" s="6">
        <f t="shared" si="12"/>
        <v>2022</v>
      </c>
      <c r="E151" s="6">
        <f t="shared" si="13"/>
        <v>8</v>
      </c>
      <c r="F151" s="6">
        <f t="shared" si="14"/>
        <v>28</v>
      </c>
      <c r="G151" t="s">
        <v>282</v>
      </c>
      <c r="H151" t="s">
        <v>200</v>
      </c>
      <c r="I151" t="s">
        <v>157</v>
      </c>
      <c r="J151" s="20">
        <v>3</v>
      </c>
      <c r="K151" s="20">
        <v>1</v>
      </c>
      <c r="L151" s="14" t="s">
        <v>463</v>
      </c>
      <c r="M151" s="14" t="s">
        <v>535</v>
      </c>
      <c r="N151" s="9"/>
      <c r="O151" s="16"/>
      <c r="P151" s="16"/>
    </row>
    <row r="152" spans="1:17" x14ac:dyDescent="0.2">
      <c r="A152" s="6">
        <v>2</v>
      </c>
      <c r="B152" s="8">
        <v>0</v>
      </c>
      <c r="C152" s="5">
        <v>44821</v>
      </c>
      <c r="D152" s="6">
        <f t="shared" si="12"/>
        <v>2022</v>
      </c>
      <c r="E152" s="6">
        <f t="shared" si="13"/>
        <v>9</v>
      </c>
      <c r="F152" s="6">
        <f t="shared" si="14"/>
        <v>17</v>
      </c>
      <c r="G152" t="s">
        <v>260</v>
      </c>
      <c r="H152" t="s">
        <v>290</v>
      </c>
      <c r="I152" t="s">
        <v>158</v>
      </c>
      <c r="J152" s="20">
        <v>0</v>
      </c>
      <c r="K152" s="20">
        <v>2</v>
      </c>
      <c r="L152" s="14" t="s">
        <v>464</v>
      </c>
      <c r="M152" s="14" t="s">
        <v>536</v>
      </c>
      <c r="N152" s="14" t="s">
        <v>537</v>
      </c>
      <c r="O152" s="16" t="s">
        <v>538</v>
      </c>
      <c r="P152" s="16"/>
    </row>
    <row r="153" spans="1:17" x14ac:dyDescent="0.2">
      <c r="A153" s="6">
        <v>2</v>
      </c>
      <c r="B153" s="8">
        <v>4</v>
      </c>
      <c r="C153" s="5">
        <v>44859</v>
      </c>
      <c r="D153" s="6">
        <f t="shared" si="12"/>
        <v>2022</v>
      </c>
      <c r="E153" s="6">
        <f t="shared" si="13"/>
        <v>10</v>
      </c>
      <c r="F153" s="6">
        <f t="shared" si="14"/>
        <v>25</v>
      </c>
      <c r="G153" t="s">
        <v>272</v>
      </c>
      <c r="H153" t="s">
        <v>291</v>
      </c>
      <c r="I153" t="s">
        <v>159</v>
      </c>
      <c r="J153" s="20">
        <v>0</v>
      </c>
      <c r="K153" s="20">
        <v>1</v>
      </c>
      <c r="L153" s="14" t="s">
        <v>465</v>
      </c>
      <c r="M153" s="14" t="s">
        <v>539</v>
      </c>
      <c r="N153" s="9"/>
      <c r="O153" s="16"/>
      <c r="P153" s="16"/>
    </row>
    <row r="154" spans="1:17" x14ac:dyDescent="0.2">
      <c r="A154" s="6">
        <v>2</v>
      </c>
      <c r="B154" s="8">
        <v>0</v>
      </c>
      <c r="C154" s="5">
        <v>44865</v>
      </c>
      <c r="D154" s="6">
        <f t="shared" si="12"/>
        <v>2022</v>
      </c>
      <c r="E154" s="6">
        <f t="shared" si="13"/>
        <v>10</v>
      </c>
      <c r="F154" s="6">
        <f t="shared" si="14"/>
        <v>31</v>
      </c>
      <c r="G154" t="s">
        <v>264</v>
      </c>
      <c r="H154" t="s">
        <v>1</v>
      </c>
      <c r="I154" t="s">
        <v>160</v>
      </c>
      <c r="J154" s="20">
        <v>0</v>
      </c>
      <c r="K154" s="20">
        <v>1</v>
      </c>
      <c r="L154" s="14" t="s">
        <v>466</v>
      </c>
      <c r="M154" s="14" t="s">
        <v>540</v>
      </c>
      <c r="N154" s="9" t="s">
        <v>541</v>
      </c>
      <c r="O154" s="16"/>
    </row>
    <row r="155" spans="1:17" x14ac:dyDescent="0.2">
      <c r="A155" s="6">
        <v>1</v>
      </c>
      <c r="B155" s="8">
        <v>0</v>
      </c>
      <c r="C155" s="5">
        <v>44895</v>
      </c>
      <c r="D155" s="6">
        <f t="shared" si="12"/>
        <v>2022</v>
      </c>
      <c r="E155" s="6">
        <f t="shared" si="13"/>
        <v>11</v>
      </c>
      <c r="F155" s="6">
        <f t="shared" si="14"/>
        <v>30</v>
      </c>
      <c r="G155" t="s">
        <v>292</v>
      </c>
      <c r="H155" t="s">
        <v>293</v>
      </c>
      <c r="I155" t="s">
        <v>161</v>
      </c>
      <c r="J155" s="20">
        <v>0</v>
      </c>
      <c r="K155" s="20">
        <v>0</v>
      </c>
      <c r="L155" s="14" t="s">
        <v>467</v>
      </c>
      <c r="M155" s="14" t="s">
        <v>542</v>
      </c>
      <c r="N155" s="14" t="s">
        <v>467</v>
      </c>
      <c r="O155" s="16"/>
      <c r="P155" s="16"/>
    </row>
    <row r="156" spans="1:17" x14ac:dyDescent="0.2">
      <c r="A156" s="6">
        <v>1</v>
      </c>
      <c r="B156" s="8">
        <v>0</v>
      </c>
      <c r="C156" s="5">
        <v>44909</v>
      </c>
      <c r="D156" s="6">
        <f t="shared" si="12"/>
        <v>2022</v>
      </c>
      <c r="E156" s="6">
        <f t="shared" si="13"/>
        <v>12</v>
      </c>
      <c r="F156" s="6">
        <f t="shared" si="14"/>
        <v>14</v>
      </c>
      <c r="G156" t="s">
        <v>276</v>
      </c>
      <c r="H156" t="s">
        <v>294</v>
      </c>
      <c r="I156" t="s">
        <v>162</v>
      </c>
      <c r="J156" s="20">
        <v>0</v>
      </c>
      <c r="K156" s="20">
        <v>1</v>
      </c>
      <c r="L156" s="14" t="s">
        <v>468</v>
      </c>
      <c r="M156" s="14" t="s">
        <v>543</v>
      </c>
      <c r="N156" s="14" t="s">
        <v>544</v>
      </c>
      <c r="O156" s="16"/>
      <c r="P156" s="16"/>
    </row>
    <row r="157" spans="1:17" x14ac:dyDescent="0.2">
      <c r="A157" s="6">
        <v>2</v>
      </c>
      <c r="B157" s="8">
        <v>0</v>
      </c>
      <c r="C157" s="5">
        <v>44912</v>
      </c>
      <c r="D157" s="6">
        <f t="shared" si="12"/>
        <v>2022</v>
      </c>
      <c r="E157" s="6">
        <f t="shared" si="13"/>
        <v>12</v>
      </c>
      <c r="F157" s="6">
        <f t="shared" si="14"/>
        <v>17</v>
      </c>
      <c r="G157" t="s">
        <v>284</v>
      </c>
      <c r="H157" t="s">
        <v>295</v>
      </c>
      <c r="I157" t="s">
        <v>163</v>
      </c>
      <c r="J157" s="20">
        <v>0</v>
      </c>
      <c r="K157" s="20">
        <v>1</v>
      </c>
      <c r="L157" s="14" t="s">
        <v>469</v>
      </c>
      <c r="M157" s="14" t="s">
        <v>545</v>
      </c>
      <c r="N157" s="9" t="s">
        <v>546</v>
      </c>
      <c r="O157" s="16" t="s">
        <v>547</v>
      </c>
      <c r="P157" s="16"/>
    </row>
    <row r="158" spans="1:17" x14ac:dyDescent="0.2">
      <c r="A158" s="6">
        <v>1</v>
      </c>
      <c r="B158" s="8">
        <v>0</v>
      </c>
      <c r="C158" s="5">
        <v>44913</v>
      </c>
      <c r="D158" s="6">
        <f t="shared" si="12"/>
        <v>2022</v>
      </c>
      <c r="E158" s="6">
        <f t="shared" si="13"/>
        <v>12</v>
      </c>
      <c r="F158" s="6">
        <f t="shared" si="14"/>
        <v>18</v>
      </c>
      <c r="G158" t="s">
        <v>276</v>
      </c>
      <c r="H158" t="s">
        <v>296</v>
      </c>
      <c r="I158" t="s">
        <v>164</v>
      </c>
      <c r="J158" s="20">
        <v>0</v>
      </c>
      <c r="K158" s="20">
        <v>0</v>
      </c>
      <c r="L158" s="14" t="s">
        <v>470</v>
      </c>
      <c r="M158" s="14" t="s">
        <v>548</v>
      </c>
      <c r="N158" s="9"/>
      <c r="O158" s="16"/>
      <c r="P158" s="16"/>
    </row>
    <row r="159" spans="1:17" x14ac:dyDescent="0.2">
      <c r="A159" s="6">
        <v>2</v>
      </c>
      <c r="B159" s="8">
        <v>0</v>
      </c>
      <c r="C159" s="5">
        <v>44930</v>
      </c>
      <c r="D159" s="6">
        <f t="shared" si="12"/>
        <v>2023</v>
      </c>
      <c r="E159" s="6">
        <f t="shared" si="13"/>
        <v>1</v>
      </c>
      <c r="F159" s="6">
        <f t="shared" si="14"/>
        <v>4</v>
      </c>
      <c r="G159" s="7" t="s">
        <v>260</v>
      </c>
      <c r="H159" s="7" t="s">
        <v>297</v>
      </c>
      <c r="I159" t="s">
        <v>165</v>
      </c>
      <c r="J159" s="15">
        <v>0</v>
      </c>
      <c r="K159" s="15">
        <v>1</v>
      </c>
      <c r="L159" s="14" t="s">
        <v>471</v>
      </c>
      <c r="M159" s="17" t="s">
        <v>549</v>
      </c>
      <c r="N159" s="14" t="s">
        <v>550</v>
      </c>
      <c r="O159" s="14" t="s">
        <v>551</v>
      </c>
      <c r="P159" s="14" t="s">
        <v>552</v>
      </c>
      <c r="Q159" s="15"/>
    </row>
    <row r="160" spans="1:17" x14ac:dyDescent="0.2">
      <c r="A160" s="6">
        <v>1</v>
      </c>
      <c r="B160" s="8">
        <v>0</v>
      </c>
      <c r="C160" s="5">
        <v>44937</v>
      </c>
      <c r="D160" s="6">
        <f t="shared" si="12"/>
        <v>2023</v>
      </c>
      <c r="E160" s="6">
        <f t="shared" si="13"/>
        <v>1</v>
      </c>
      <c r="F160" s="6">
        <f t="shared" si="14"/>
        <v>11</v>
      </c>
      <c r="G160" s="7" t="s">
        <v>260</v>
      </c>
      <c r="H160" s="7" t="s">
        <v>298</v>
      </c>
      <c r="I160" t="s">
        <v>166</v>
      </c>
      <c r="J160" s="15">
        <v>0</v>
      </c>
      <c r="K160" s="15">
        <v>0</v>
      </c>
      <c r="L160" s="14" t="s">
        <v>472</v>
      </c>
      <c r="M160" s="14" t="s">
        <v>553</v>
      </c>
      <c r="N160" s="14" t="s">
        <v>554</v>
      </c>
      <c r="O160" s="14"/>
      <c r="P160" s="15"/>
      <c r="Q160" s="15"/>
    </row>
    <row r="161" spans="1:17" x14ac:dyDescent="0.2">
      <c r="A161" s="6">
        <v>2</v>
      </c>
      <c r="B161" s="8">
        <v>0</v>
      </c>
      <c r="C161" s="5">
        <v>44962</v>
      </c>
      <c r="D161" s="6">
        <f t="shared" si="12"/>
        <v>2023</v>
      </c>
      <c r="E161" s="6">
        <f t="shared" si="13"/>
        <v>2</v>
      </c>
      <c r="F161" s="6">
        <f t="shared" si="14"/>
        <v>5</v>
      </c>
      <c r="G161" s="7" t="s">
        <v>299</v>
      </c>
      <c r="H161" s="7" t="s">
        <v>300</v>
      </c>
      <c r="I161" t="s">
        <v>167</v>
      </c>
      <c r="J161" s="15">
        <v>0</v>
      </c>
      <c r="K161" s="15">
        <v>2</v>
      </c>
      <c r="L161" s="14" t="s">
        <v>473</v>
      </c>
      <c r="M161" s="17" t="s">
        <v>555</v>
      </c>
      <c r="N161" s="17" t="s">
        <v>556</v>
      </c>
      <c r="O161" s="15"/>
      <c r="P161" s="15"/>
      <c r="Q161" s="15"/>
    </row>
    <row r="162" spans="1:17" x14ac:dyDescent="0.2">
      <c r="A162" s="6">
        <v>1</v>
      </c>
      <c r="B162" s="8">
        <v>0</v>
      </c>
      <c r="C162" s="5">
        <v>44968</v>
      </c>
      <c r="D162" s="6">
        <f t="shared" ref="D162:D181" si="15">YEAR(C162)</f>
        <v>2023</v>
      </c>
      <c r="E162" s="6">
        <f t="shared" ref="E162:E181" si="16">MONTH(C162)</f>
        <v>2</v>
      </c>
      <c r="F162" s="6">
        <f t="shared" ref="F162:F181" si="17">DAY(C162)</f>
        <v>11</v>
      </c>
      <c r="G162" s="7" t="s">
        <v>276</v>
      </c>
      <c r="H162" s="7" t="s">
        <v>301</v>
      </c>
      <c r="I162" t="s">
        <v>168</v>
      </c>
      <c r="J162" s="15">
        <v>0</v>
      </c>
      <c r="K162" s="15">
        <v>0</v>
      </c>
      <c r="L162" s="14" t="s">
        <v>474</v>
      </c>
      <c r="M162" s="14" t="s">
        <v>557</v>
      </c>
      <c r="N162" s="14" t="s">
        <v>558</v>
      </c>
      <c r="O162" s="14" t="s">
        <v>559</v>
      </c>
      <c r="P162" s="15"/>
      <c r="Q162" s="15"/>
    </row>
    <row r="163" spans="1:17" x14ac:dyDescent="0.2">
      <c r="A163" s="6">
        <v>1</v>
      </c>
      <c r="B163" s="8">
        <v>0</v>
      </c>
      <c r="C163" s="5">
        <v>44972</v>
      </c>
      <c r="D163" s="6">
        <f t="shared" si="15"/>
        <v>2023</v>
      </c>
      <c r="E163" s="6">
        <f t="shared" si="16"/>
        <v>2</v>
      </c>
      <c r="F163" s="6">
        <f t="shared" si="17"/>
        <v>15</v>
      </c>
      <c r="G163" s="7" t="s">
        <v>281</v>
      </c>
      <c r="H163" s="7" t="s">
        <v>302</v>
      </c>
      <c r="I163" t="s">
        <v>169</v>
      </c>
      <c r="J163" s="15">
        <v>1</v>
      </c>
      <c r="K163" s="15">
        <v>3</v>
      </c>
      <c r="L163" s="14" t="s">
        <v>475</v>
      </c>
      <c r="M163" s="14" t="s">
        <v>560</v>
      </c>
      <c r="N163" s="14" t="s">
        <v>561</v>
      </c>
      <c r="O163" s="16"/>
      <c r="P163" s="9"/>
      <c r="Q163" s="16"/>
    </row>
    <row r="164" spans="1:17" x14ac:dyDescent="0.2">
      <c r="A164" s="6">
        <v>2</v>
      </c>
      <c r="B164" s="8">
        <v>4</v>
      </c>
      <c r="C164" s="5">
        <v>45003</v>
      </c>
      <c r="D164" s="6">
        <f t="shared" si="15"/>
        <v>2023</v>
      </c>
      <c r="E164" s="6">
        <f t="shared" si="16"/>
        <v>3</v>
      </c>
      <c r="F164" s="6">
        <f t="shared" si="17"/>
        <v>18</v>
      </c>
      <c r="G164" s="7" t="s">
        <v>264</v>
      </c>
      <c r="H164" s="7" t="s">
        <v>303</v>
      </c>
      <c r="I164" t="s">
        <v>170</v>
      </c>
      <c r="J164" s="15">
        <v>0</v>
      </c>
      <c r="K164" s="15">
        <v>1</v>
      </c>
      <c r="L164" s="17" t="s">
        <v>476</v>
      </c>
      <c r="M164" s="16" t="s">
        <v>562</v>
      </c>
      <c r="N164" s="17" t="s">
        <v>563</v>
      </c>
      <c r="O164" s="17" t="s">
        <v>564</v>
      </c>
      <c r="P164" s="16" t="s">
        <v>565</v>
      </c>
      <c r="Q164" s="16" t="s">
        <v>566</v>
      </c>
    </row>
    <row r="165" spans="1:17" x14ac:dyDescent="0.2">
      <c r="A165" s="6">
        <v>2</v>
      </c>
      <c r="B165" s="8">
        <v>0</v>
      </c>
      <c r="C165" s="5">
        <v>45022</v>
      </c>
      <c r="D165" s="6">
        <f t="shared" si="15"/>
        <v>2023</v>
      </c>
      <c r="E165" s="6">
        <f t="shared" si="16"/>
        <v>4</v>
      </c>
      <c r="F165" s="6">
        <f t="shared" si="17"/>
        <v>6</v>
      </c>
      <c r="G165" s="7" t="s">
        <v>266</v>
      </c>
      <c r="H165" s="7" t="s">
        <v>304</v>
      </c>
      <c r="I165" t="s">
        <v>171</v>
      </c>
      <c r="J165" s="15">
        <v>0</v>
      </c>
      <c r="K165" s="15">
        <v>1</v>
      </c>
      <c r="L165" s="17" t="s">
        <v>477</v>
      </c>
      <c r="M165" s="17" t="s">
        <v>567</v>
      </c>
      <c r="N165" s="16"/>
      <c r="O165" s="16"/>
      <c r="P165" s="16"/>
      <c r="Q165" s="16"/>
    </row>
    <row r="166" spans="1:17" x14ac:dyDescent="0.2">
      <c r="A166" s="6">
        <v>2</v>
      </c>
      <c r="B166" s="8">
        <v>4</v>
      </c>
      <c r="C166" s="5">
        <v>45023</v>
      </c>
      <c r="D166" s="6">
        <f t="shared" si="15"/>
        <v>2023</v>
      </c>
      <c r="E166" s="6">
        <f t="shared" si="16"/>
        <v>4</v>
      </c>
      <c r="F166" s="6">
        <f t="shared" si="17"/>
        <v>7</v>
      </c>
      <c r="G166" s="7" t="s">
        <v>282</v>
      </c>
      <c r="H166" s="7" t="s">
        <v>305</v>
      </c>
      <c r="I166" t="s">
        <v>172</v>
      </c>
      <c r="J166" s="15">
        <v>0</v>
      </c>
      <c r="K166" s="15">
        <v>1</v>
      </c>
      <c r="L166" s="14" t="s">
        <v>478</v>
      </c>
      <c r="M166" s="16" t="s">
        <v>568</v>
      </c>
      <c r="N166" s="17" t="s">
        <v>569</v>
      </c>
      <c r="O166" s="16"/>
      <c r="P166" s="16"/>
      <c r="Q166" s="16"/>
    </row>
    <row r="167" spans="1:17" x14ac:dyDescent="0.2">
      <c r="A167" s="6">
        <v>2</v>
      </c>
      <c r="B167" s="8">
        <v>4</v>
      </c>
      <c r="C167" s="5">
        <v>45038</v>
      </c>
      <c r="D167" s="6">
        <f t="shared" si="15"/>
        <v>2023</v>
      </c>
      <c r="E167" s="6">
        <f t="shared" si="16"/>
        <v>4</v>
      </c>
      <c r="F167" s="6">
        <f t="shared" si="17"/>
        <v>22</v>
      </c>
      <c r="G167" s="7" t="s">
        <v>281</v>
      </c>
      <c r="H167" s="7" t="s">
        <v>306</v>
      </c>
      <c r="I167" t="s">
        <v>173</v>
      </c>
      <c r="J167" s="15">
        <v>0</v>
      </c>
      <c r="K167" s="15">
        <v>2</v>
      </c>
      <c r="L167" s="9" t="s">
        <v>479</v>
      </c>
      <c r="M167" s="17" t="s">
        <v>570</v>
      </c>
      <c r="N167" s="16" t="s">
        <v>571</v>
      </c>
      <c r="O167" s="16"/>
      <c r="P167" s="16"/>
      <c r="Q167" s="16"/>
    </row>
    <row r="168" spans="1:17" x14ac:dyDescent="0.2">
      <c r="A168" s="6">
        <v>2</v>
      </c>
      <c r="B168" s="8">
        <v>4</v>
      </c>
      <c r="C168" s="5">
        <v>45087</v>
      </c>
      <c r="D168" s="6">
        <f t="shared" si="15"/>
        <v>2023</v>
      </c>
      <c r="E168" s="6">
        <f t="shared" si="16"/>
        <v>6</v>
      </c>
      <c r="F168" s="6">
        <f t="shared" si="17"/>
        <v>10</v>
      </c>
      <c r="G168" s="7" t="s">
        <v>299</v>
      </c>
      <c r="H168" s="7" t="s">
        <v>300</v>
      </c>
      <c r="I168" t="s">
        <v>174</v>
      </c>
      <c r="J168" s="15">
        <v>0</v>
      </c>
      <c r="K168" s="15">
        <v>1</v>
      </c>
      <c r="L168" s="14" t="s">
        <v>480</v>
      </c>
      <c r="M168" s="17" t="s">
        <v>572</v>
      </c>
      <c r="N168" s="17" t="s">
        <v>573</v>
      </c>
      <c r="O168" s="16"/>
      <c r="P168" s="16"/>
      <c r="Q168" s="16"/>
    </row>
    <row r="169" spans="1:17" x14ac:dyDescent="0.2">
      <c r="A169" s="6">
        <v>2</v>
      </c>
      <c r="B169" s="8">
        <v>0</v>
      </c>
      <c r="C169" s="5">
        <v>45093</v>
      </c>
      <c r="D169" s="6">
        <f t="shared" si="15"/>
        <v>2023</v>
      </c>
      <c r="E169" s="6">
        <f t="shared" si="16"/>
        <v>6</v>
      </c>
      <c r="F169" s="6">
        <f t="shared" si="17"/>
        <v>16</v>
      </c>
      <c r="G169" s="7" t="s">
        <v>270</v>
      </c>
      <c r="H169" s="7" t="s">
        <v>307</v>
      </c>
      <c r="I169" t="s">
        <v>175</v>
      </c>
      <c r="J169" s="15">
        <v>0</v>
      </c>
      <c r="K169" s="15">
        <v>0</v>
      </c>
      <c r="L169" s="17" t="s">
        <v>481</v>
      </c>
      <c r="M169" s="17" t="s">
        <v>574</v>
      </c>
      <c r="N169" s="16"/>
      <c r="O169" s="16"/>
      <c r="P169" s="16"/>
      <c r="Q169" s="16"/>
    </row>
    <row r="170" spans="1:17" x14ac:dyDescent="0.2">
      <c r="A170" s="6">
        <v>2</v>
      </c>
      <c r="B170" s="8">
        <v>0</v>
      </c>
      <c r="C170" s="5">
        <v>45111</v>
      </c>
      <c r="D170" s="6">
        <f t="shared" si="15"/>
        <v>2023</v>
      </c>
      <c r="E170" s="6">
        <f t="shared" si="16"/>
        <v>7</v>
      </c>
      <c r="F170" s="6">
        <f t="shared" si="17"/>
        <v>4</v>
      </c>
      <c r="G170" s="7" t="s">
        <v>308</v>
      </c>
      <c r="H170" s="7" t="s">
        <v>309</v>
      </c>
      <c r="I170" t="s">
        <v>176</v>
      </c>
      <c r="J170" s="15">
        <v>1</v>
      </c>
      <c r="K170" s="15">
        <v>1</v>
      </c>
      <c r="L170" s="14" t="s">
        <v>482</v>
      </c>
      <c r="M170" s="17" t="s">
        <v>575</v>
      </c>
      <c r="N170" s="17" t="s">
        <v>576</v>
      </c>
      <c r="O170" s="16"/>
      <c r="P170" s="16"/>
      <c r="Q170" s="16"/>
    </row>
    <row r="171" spans="1:17" x14ac:dyDescent="0.2">
      <c r="A171" s="6">
        <v>2</v>
      </c>
      <c r="B171" s="8">
        <v>0</v>
      </c>
      <c r="C171" s="5">
        <v>45129</v>
      </c>
      <c r="D171" s="6">
        <f t="shared" si="15"/>
        <v>2023</v>
      </c>
      <c r="E171" s="6">
        <f t="shared" si="16"/>
        <v>7</v>
      </c>
      <c r="F171" s="6">
        <f t="shared" si="17"/>
        <v>22</v>
      </c>
      <c r="G171" s="7" t="s">
        <v>279</v>
      </c>
      <c r="H171" s="7" t="s">
        <v>213</v>
      </c>
      <c r="I171" t="s">
        <v>177</v>
      </c>
      <c r="J171" s="15">
        <v>0</v>
      </c>
      <c r="K171" s="15">
        <v>0</v>
      </c>
      <c r="L171" s="17" t="s">
        <v>483</v>
      </c>
      <c r="M171" s="17" t="s">
        <v>577</v>
      </c>
      <c r="N171" s="16"/>
      <c r="O171" s="16"/>
      <c r="P171" s="16"/>
      <c r="Q171" s="16"/>
    </row>
    <row r="172" spans="1:17" x14ac:dyDescent="0.2">
      <c r="A172" s="6">
        <v>3</v>
      </c>
      <c r="B172" s="8">
        <v>4</v>
      </c>
      <c r="C172" s="5">
        <v>45144</v>
      </c>
      <c r="D172" s="6">
        <f t="shared" si="15"/>
        <v>2023</v>
      </c>
      <c r="E172" s="6">
        <f t="shared" si="16"/>
        <v>8</v>
      </c>
      <c r="F172" s="6">
        <f t="shared" si="17"/>
        <v>6</v>
      </c>
      <c r="G172" s="7" t="s">
        <v>278</v>
      </c>
      <c r="H172" s="7" t="s">
        <v>3</v>
      </c>
      <c r="I172" t="s">
        <v>178</v>
      </c>
      <c r="J172" s="15">
        <v>0</v>
      </c>
      <c r="K172" s="15">
        <v>1</v>
      </c>
      <c r="L172" s="17" t="s">
        <v>484</v>
      </c>
      <c r="M172" s="17" t="s">
        <v>578</v>
      </c>
      <c r="N172" s="16" t="s">
        <v>579</v>
      </c>
      <c r="O172" s="16"/>
      <c r="P172" s="16"/>
      <c r="Q172" s="16"/>
    </row>
    <row r="173" spans="1:17" x14ac:dyDescent="0.2">
      <c r="A173" s="6">
        <v>2</v>
      </c>
      <c r="B173" s="8">
        <v>4</v>
      </c>
      <c r="C173" s="5">
        <v>45145</v>
      </c>
      <c r="D173" s="6">
        <f t="shared" si="15"/>
        <v>2023</v>
      </c>
      <c r="E173" s="6">
        <f t="shared" si="16"/>
        <v>8</v>
      </c>
      <c r="F173" s="6">
        <f t="shared" si="17"/>
        <v>7</v>
      </c>
      <c r="G173" s="7" t="s">
        <v>262</v>
      </c>
      <c r="H173" s="7" t="s">
        <v>221</v>
      </c>
      <c r="I173" t="s">
        <v>179</v>
      </c>
      <c r="J173" s="15">
        <v>0</v>
      </c>
      <c r="K173" s="15">
        <v>1</v>
      </c>
      <c r="L173" s="17" t="s">
        <v>485</v>
      </c>
      <c r="M173" s="17" t="s">
        <v>580</v>
      </c>
      <c r="N173" s="16" t="s">
        <v>581</v>
      </c>
      <c r="O173" s="16"/>
      <c r="P173" s="16"/>
      <c r="Q173" s="16"/>
    </row>
    <row r="174" spans="1:17" x14ac:dyDescent="0.2">
      <c r="A174" s="6">
        <v>2</v>
      </c>
      <c r="B174" s="8">
        <v>1</v>
      </c>
      <c r="C174" s="5">
        <v>45171</v>
      </c>
      <c r="D174" s="6">
        <f t="shared" si="15"/>
        <v>2023</v>
      </c>
      <c r="E174" s="6">
        <f t="shared" si="16"/>
        <v>9</v>
      </c>
      <c r="F174" s="6">
        <f t="shared" si="17"/>
        <v>2</v>
      </c>
      <c r="G174" s="7" t="s">
        <v>260</v>
      </c>
      <c r="H174" s="7" t="s">
        <v>310</v>
      </c>
      <c r="I174" t="s">
        <v>180</v>
      </c>
      <c r="J174" s="15">
        <v>0</v>
      </c>
      <c r="K174" s="15">
        <v>1</v>
      </c>
      <c r="L174" s="14" t="s">
        <v>486</v>
      </c>
      <c r="M174" s="17" t="s">
        <v>582</v>
      </c>
      <c r="N174" s="16"/>
      <c r="O174" s="16"/>
      <c r="P174" s="16"/>
      <c r="Q174" s="16"/>
    </row>
    <row r="175" spans="1:17" x14ac:dyDescent="0.2">
      <c r="A175" s="6">
        <v>1</v>
      </c>
      <c r="B175" s="8">
        <v>0</v>
      </c>
      <c r="C175" s="5">
        <v>45197</v>
      </c>
      <c r="D175" s="6">
        <f t="shared" si="15"/>
        <v>2023</v>
      </c>
      <c r="E175" s="6">
        <f t="shared" si="16"/>
        <v>9</v>
      </c>
      <c r="F175" s="6">
        <f t="shared" si="17"/>
        <v>28</v>
      </c>
      <c r="G175" s="7" t="s">
        <v>281</v>
      </c>
      <c r="H175" s="7" t="s">
        <v>311</v>
      </c>
      <c r="I175" t="s">
        <v>181</v>
      </c>
      <c r="J175" s="15">
        <v>0</v>
      </c>
      <c r="K175" s="15">
        <v>0</v>
      </c>
      <c r="L175" s="14" t="s">
        <v>487</v>
      </c>
      <c r="M175" s="14" t="s">
        <v>583</v>
      </c>
      <c r="N175" s="14" t="s">
        <v>584</v>
      </c>
      <c r="O175" s="9" t="s">
        <v>585</v>
      </c>
      <c r="P175" s="9" t="s">
        <v>586</v>
      </c>
      <c r="Q175" s="16"/>
    </row>
    <row r="176" spans="1:17" x14ac:dyDescent="0.2">
      <c r="A176" s="6">
        <v>2</v>
      </c>
      <c r="B176" s="8">
        <v>0</v>
      </c>
      <c r="C176" s="5">
        <v>45202</v>
      </c>
      <c r="D176" s="6">
        <f t="shared" si="15"/>
        <v>2023</v>
      </c>
      <c r="E176" s="6">
        <f t="shared" si="16"/>
        <v>10</v>
      </c>
      <c r="F176" s="6">
        <f t="shared" si="17"/>
        <v>3</v>
      </c>
      <c r="G176" s="7" t="s">
        <v>278</v>
      </c>
      <c r="H176" s="7" t="s">
        <v>3</v>
      </c>
      <c r="I176" t="s">
        <v>182</v>
      </c>
      <c r="J176" s="15">
        <v>0</v>
      </c>
      <c r="K176" s="15">
        <v>1</v>
      </c>
      <c r="L176" s="14" t="s">
        <v>488</v>
      </c>
      <c r="M176" s="17" t="s">
        <v>587</v>
      </c>
      <c r="N176" s="16" t="s">
        <v>588</v>
      </c>
      <c r="O176" s="16"/>
      <c r="P176" s="16"/>
      <c r="Q176" s="16"/>
    </row>
    <row r="177" spans="1:17" x14ac:dyDescent="0.2">
      <c r="A177" s="6">
        <v>2</v>
      </c>
      <c r="B177" s="8">
        <v>4</v>
      </c>
      <c r="C177" s="5">
        <v>45249</v>
      </c>
      <c r="D177" s="6">
        <f t="shared" si="15"/>
        <v>2023</v>
      </c>
      <c r="E177" s="6">
        <f t="shared" si="16"/>
        <v>11</v>
      </c>
      <c r="F177" s="6">
        <f t="shared" si="17"/>
        <v>19</v>
      </c>
      <c r="G177" s="7" t="s">
        <v>278</v>
      </c>
      <c r="H177" s="7" t="s">
        <v>3</v>
      </c>
      <c r="I177" t="s">
        <v>183</v>
      </c>
      <c r="J177" s="15">
        <v>0</v>
      </c>
      <c r="K177" s="15">
        <v>1</v>
      </c>
      <c r="L177" s="14" t="s">
        <v>489</v>
      </c>
      <c r="M177" s="17" t="s">
        <v>589</v>
      </c>
      <c r="N177" s="16" t="s">
        <v>590</v>
      </c>
      <c r="O177" s="16"/>
      <c r="P177" s="16"/>
      <c r="Q177" s="16"/>
    </row>
    <row r="178" spans="1:17" x14ac:dyDescent="0.2">
      <c r="A178" s="6">
        <v>2</v>
      </c>
      <c r="B178" s="8">
        <v>4</v>
      </c>
      <c r="C178" s="5">
        <v>45250</v>
      </c>
      <c r="D178" s="6">
        <f t="shared" si="15"/>
        <v>2023</v>
      </c>
      <c r="E178" s="6">
        <f t="shared" si="16"/>
        <v>11</v>
      </c>
      <c r="F178" s="6">
        <f t="shared" si="17"/>
        <v>20</v>
      </c>
      <c r="G178" s="7" t="s">
        <v>276</v>
      </c>
      <c r="H178" s="7" t="s">
        <v>312</v>
      </c>
      <c r="I178" t="s">
        <v>184</v>
      </c>
      <c r="J178" s="15">
        <v>0</v>
      </c>
      <c r="K178" s="15">
        <v>1</v>
      </c>
      <c r="L178" s="9" t="s">
        <v>490</v>
      </c>
      <c r="M178" s="17" t="s">
        <v>591</v>
      </c>
      <c r="N178" s="16"/>
      <c r="O178" s="16"/>
      <c r="P178" s="16"/>
      <c r="Q178" s="16"/>
    </row>
    <row r="179" spans="1:17" x14ac:dyDescent="0.2">
      <c r="A179" s="6">
        <v>2</v>
      </c>
      <c r="B179" s="8">
        <v>4</v>
      </c>
      <c r="C179" s="5">
        <v>45257</v>
      </c>
      <c r="D179" s="6">
        <f t="shared" si="15"/>
        <v>2023</v>
      </c>
      <c r="E179" s="6">
        <f t="shared" si="16"/>
        <v>11</v>
      </c>
      <c r="F179" s="6">
        <f t="shared" si="17"/>
        <v>27</v>
      </c>
      <c r="G179" s="7" t="s">
        <v>270</v>
      </c>
      <c r="H179" s="7" t="s">
        <v>307</v>
      </c>
      <c r="I179" t="s">
        <v>185</v>
      </c>
      <c r="J179" s="15">
        <v>0</v>
      </c>
      <c r="K179" s="15">
        <v>3</v>
      </c>
      <c r="L179" s="14" t="s">
        <v>491</v>
      </c>
      <c r="M179" s="17" t="s">
        <v>592</v>
      </c>
      <c r="N179" s="16"/>
      <c r="O179" s="16"/>
      <c r="P179" s="16"/>
      <c r="Q179" s="16"/>
    </row>
    <row r="180" spans="1:17" x14ac:dyDescent="0.2">
      <c r="A180" s="6">
        <v>2</v>
      </c>
      <c r="B180" s="8">
        <v>4</v>
      </c>
      <c r="C180" s="5">
        <v>45269</v>
      </c>
      <c r="D180" s="6">
        <f t="shared" si="15"/>
        <v>2023</v>
      </c>
      <c r="E180" s="6">
        <f t="shared" si="16"/>
        <v>12</v>
      </c>
      <c r="F180" s="6">
        <f t="shared" si="17"/>
        <v>9</v>
      </c>
      <c r="G180" s="7" t="s">
        <v>278</v>
      </c>
      <c r="H180" s="7" t="s">
        <v>3</v>
      </c>
      <c r="I180" t="s">
        <v>186</v>
      </c>
      <c r="J180" s="15">
        <v>0</v>
      </c>
      <c r="K180" s="15">
        <v>1</v>
      </c>
      <c r="L180" s="14" t="s">
        <v>492</v>
      </c>
      <c r="M180" s="17" t="s">
        <v>593</v>
      </c>
      <c r="N180" s="17" t="s">
        <v>492</v>
      </c>
      <c r="O180" s="16"/>
      <c r="P180" s="16"/>
      <c r="Q180" s="16"/>
    </row>
    <row r="181" spans="1:17" x14ac:dyDescent="0.2">
      <c r="A181" s="6">
        <v>2</v>
      </c>
      <c r="B181" s="8">
        <v>0</v>
      </c>
      <c r="C181" s="5">
        <v>45285</v>
      </c>
      <c r="D181" s="6">
        <f t="shared" si="15"/>
        <v>2023</v>
      </c>
      <c r="E181" s="6">
        <f t="shared" si="16"/>
        <v>12</v>
      </c>
      <c r="F181" s="6">
        <f t="shared" si="17"/>
        <v>25</v>
      </c>
      <c r="G181" s="7" t="s">
        <v>268</v>
      </c>
      <c r="H181" s="7" t="s">
        <v>244</v>
      </c>
      <c r="I181" t="s">
        <v>187</v>
      </c>
      <c r="J181" s="15">
        <v>0</v>
      </c>
      <c r="K181" s="15">
        <v>0</v>
      </c>
      <c r="L181" s="9" t="s">
        <v>493</v>
      </c>
      <c r="M181" s="17" t="s">
        <v>594</v>
      </c>
      <c r="N181" s="16"/>
      <c r="O181" s="16"/>
      <c r="P181" s="16"/>
      <c r="Q181" s="16"/>
    </row>
  </sheetData>
  <autoFilter ref="A1:Q181" xr:uid="{C7F0415A-E2AA-714B-B3F9-363DC969C515}">
    <sortState xmlns:xlrd2="http://schemas.microsoft.com/office/spreadsheetml/2017/richdata2" ref="A2:Q181">
      <sortCondition ref="D1:D181"/>
    </sortState>
  </autoFilter>
  <sortState xmlns:xlrd2="http://schemas.microsoft.com/office/spreadsheetml/2017/richdata2" ref="A2:S182">
    <sortCondition ref="D2:D182"/>
    <sortCondition ref="E2:E182"/>
    <sortCondition ref="F2:F182"/>
  </sortState>
  <hyperlinks>
    <hyperlink ref="L159" r:id="rId1" xr:uid="{B6243168-A6E0-5844-81C4-5C925C343063}"/>
    <hyperlink ref="L162" r:id="rId2" xr:uid="{0FA24DB4-0B55-8F43-A354-31477B829AA0}"/>
    <hyperlink ref="L163" r:id="rId3" xr:uid="{69270EDE-FB52-4142-A0D5-D28458A5E7A3}"/>
    <hyperlink ref="L166" r:id="rId4" xr:uid="{70E6C757-E4D3-5749-BF5D-70A0E2F4650F}"/>
    <hyperlink ref="L180" r:id="rId5" xr:uid="{1B12D4EF-5260-5E42-AB1C-7B2BD23C7524}"/>
    <hyperlink ref="L168" r:id="rId6" xr:uid="{146CDB09-6505-6149-9962-9DF288754CE9}"/>
    <hyperlink ref="L179" r:id="rId7" xr:uid="{71741CCD-4B34-6143-BB0C-0CFE17342E2B}"/>
    <hyperlink ref="L177" r:id="rId8" xr:uid="{EFB2B96C-DF33-2345-9262-772FC6E2EE3B}"/>
    <hyperlink ref="L176" r:id="rId9" xr:uid="{5232FD06-3751-3846-A125-58C5087FDE0A}"/>
    <hyperlink ref="L174" r:id="rId10" xr:uid="{623B6B41-84DE-FF49-9A36-64B6C5F00205}"/>
    <hyperlink ref="L170" r:id="rId11" xr:uid="{FB3AFD90-A3B7-7343-BE8F-E8AC52C284D3}"/>
    <hyperlink ref="L169" r:id="rId12" xr:uid="{994EE2A7-28D4-2D46-B89E-0BBCE642C2B2}"/>
    <hyperlink ref="L164" r:id="rId13" xr:uid="{F01194F2-A4B1-5F43-A78A-23FC855727C7}"/>
    <hyperlink ref="L165" r:id="rId14" xr:uid="{2639449A-BB03-C848-AE93-A6A07EB67A2E}"/>
    <hyperlink ref="L171" r:id="rId15" xr:uid="{1A177C78-EB67-5A40-A910-B41E3038186C}"/>
    <hyperlink ref="L173" r:id="rId16" xr:uid="{6D39B99C-6438-4047-AAE6-8C49D9A083A6}"/>
    <hyperlink ref="L172" r:id="rId17" xr:uid="{F2B45EDF-25C3-3041-B9D1-84ACAD2CEC89}"/>
    <hyperlink ref="L58" r:id="rId18" xr:uid="{3BAC329D-5839-8C42-9256-B473154C327C}"/>
    <hyperlink ref="L46" r:id="rId19" xr:uid="{FAEC7358-62F6-424C-A5E5-6CB36D226351}"/>
    <hyperlink ref="L20" r:id="rId20" xr:uid="{BBB4F580-C350-2A4B-9D8E-DE47338941AF}"/>
    <hyperlink ref="L92" r:id="rId21" xr:uid="{1C0599E0-33C5-3E47-864D-B4860BF07D66}"/>
    <hyperlink ref="L63" r:id="rId22" xr:uid="{9358BF35-F1CF-0C4C-B25A-052A3DFA5A2F}"/>
    <hyperlink ref="L66" r:id="rId23" xr:uid="{40C11589-D539-864E-B438-A812E1203422}"/>
    <hyperlink ref="L154" r:id="rId24" xr:uid="{32A7E8BF-50D8-3A4B-8E0B-74A9BE83253A}"/>
    <hyperlink ref="L129" r:id="rId25" xr:uid="{22312B9F-608B-F142-BFB8-BE2891DD9B88}"/>
    <hyperlink ref="L147" r:id="rId26" xr:uid="{5D7FB581-2D3B-804D-B9C7-99D76E0130F9}"/>
    <hyperlink ref="L135" r:id="rId27" xr:uid="{82B933C4-31BB-B74E-B520-5874CD8B2F17}"/>
    <hyperlink ref="L150" r:id="rId28" xr:uid="{F1B118BD-BFB7-9A49-872D-D667C75D734A}"/>
    <hyperlink ref="L131" r:id="rId29" xr:uid="{B02653F8-F299-9F47-98AD-5568FEF93EE1}"/>
    <hyperlink ref="L137" r:id="rId30" xr:uid="{4B39AAB1-6939-EC4C-97E4-8FD7C6375526}"/>
    <hyperlink ref="L138" r:id="rId31" xr:uid="{D0C5DC8B-FBD3-1043-8815-36EEA357F55E}"/>
    <hyperlink ref="L143" r:id="rId32" xr:uid="{CFCCFB3B-F297-D943-92F3-B5F3A67010DE}"/>
    <hyperlink ref="L144" r:id="rId33" xr:uid="{E4956D24-FB74-784D-8C2F-47EBE7C3B6E4}"/>
    <hyperlink ref="L145" r:id="rId34" xr:uid="{5EA54961-AED0-A648-9D94-7BB48BE5012A}"/>
    <hyperlink ref="L146" r:id="rId35" xr:uid="{C5DF80D9-DE8F-7742-B75C-720E2A54BDE7}"/>
    <hyperlink ref="L149" r:id="rId36" xr:uid="{C643E20D-9A95-8641-B55C-3955A69D3DFC}"/>
    <hyperlink ref="L152" r:id="rId37" xr:uid="{ADEE8A55-8C89-1E4F-A868-FC4E0EB9486F}"/>
    <hyperlink ref="L153" r:id="rId38" xr:uid="{AEC28DE0-B513-094C-9559-AFD66A8302DB}"/>
    <hyperlink ref="L157" r:id="rId39" xr:uid="{22BE13D3-574F-6142-B393-2CED3FC0C911}"/>
    <hyperlink ref="L139" r:id="rId40" xr:uid="{DC7543D0-F653-D24B-B470-F5C660D2D9F2}"/>
    <hyperlink ref="L127" r:id="rId41" xr:uid="{8ADDD52C-772C-9346-94F1-C1BC37A9739F}"/>
    <hyperlink ref="L130" r:id="rId42" xr:uid="{3EE1BDB2-2A15-864D-B294-18B994469F39}"/>
    <hyperlink ref="L132" r:id="rId43" xr:uid="{F014FCF9-5722-6146-B87F-85AF939B3A49}"/>
    <hyperlink ref="L133" r:id="rId44" xr:uid="{8033D93C-B33D-FE4B-BC25-28447D70D23E}"/>
    <hyperlink ref="L134" r:id="rId45" xr:uid="{870E85AF-1AA7-AC48-957E-021AC17D329F}"/>
    <hyperlink ref="L136" r:id="rId46" xr:uid="{4BFF5715-F20A-2E47-BB54-4350F3E0040E}"/>
    <hyperlink ref="L148" r:id="rId47" xr:uid="{0520B4C5-C5F3-F34B-A966-15D66A7D78B2}"/>
    <hyperlink ref="L151" r:id="rId48" xr:uid="{73D844EE-708B-F241-BD6E-0BC2CD46019A}"/>
    <hyperlink ref="L155" r:id="rId49" xr:uid="{9AC04A55-DEDC-024E-ADEA-5F4C26EFDB4A}"/>
    <hyperlink ref="L158" r:id="rId50" xr:uid="{E5000123-898E-1D46-8ED1-29D77D1E0287}"/>
    <hyperlink ref="L140" r:id="rId51" xr:uid="{3FDCD6B5-747A-284C-A0D7-9D6DF7648A18}"/>
    <hyperlink ref="L142" r:id="rId52" xr:uid="{DA22A8A1-E078-AB49-B56C-9441F48A7AC7}"/>
    <hyperlink ref="L156" r:id="rId53" xr:uid="{9652AC3D-9CFB-B944-AE89-D76C42561E9D}"/>
    <hyperlink ref="M160" r:id="rId54" display="https://www.newsherald.com/story/news/crime/2023/01/11/man-shot-and-killed-outside-gold-nugget-in-panama-city-no-charges/69799459007/" xr:uid="{FB39D8EC-C4DA-E94E-B459-4E8574C52A55}"/>
    <hyperlink ref="N160" r:id="rId55" xr:uid="{14E98DDC-334E-8840-8F3D-86786AC7A7AB}"/>
    <hyperlink ref="O159" r:id="rId56" xr:uid="{9C990199-3BC7-614A-889C-07D1F2DF6730}"/>
    <hyperlink ref="M161" r:id="rId57" display="https://www.wmar2news.com/local/previously-listed-as-a-homicide-victim-baltimore-police-say-a-man-shot-two-people-before-he-was-killed" xr:uid="{9B6896BC-95C9-624D-B5C9-78B75959872B}"/>
    <hyperlink ref="M162" r:id="rId58" display="https://www.abc15.com/news/crime/man-dead-after-entering-shooting-inside-phoenix-restaurant-saturday-night" xr:uid="{2304B608-85F1-8242-B96B-0E62A68A6CDC}"/>
    <hyperlink ref="N163" r:id="rId59" display="https://www.elpasotimes.com/story/news/crime/2023/02/17/by-stander-shot-cielo-vista-mall-shooter-as-suspect-fled-scene/69917660007/" xr:uid="{7D274309-DE0C-3943-AFCB-AE7787B7042D}"/>
    <hyperlink ref="M163" r:id="rId60" display="https://www.foxnews.com/us/texas-licensed-carry-bystander-shot-el-paso-mall-shooter-targeted-more-would-be-victims-police" xr:uid="{EC39D667-07FB-9841-909E-CE014A2E4506}"/>
    <hyperlink ref="N162" r:id="rId61" xr:uid="{C2BA8CA3-0FF7-9E4C-8920-0E6453D521C8}"/>
    <hyperlink ref="N166" r:id="rId62" display="https://www.mlive.com/news/ann-arbor/2023/04/25-year-old-man-facing-charges-in-ann-arbor-shooting.html" xr:uid="{6B0B12ED-28DA-8D44-9EFC-BE058E2AF547}"/>
    <hyperlink ref="M167" r:id="rId63" display="https://abc13.com/neighbor-shoots-houston-man-adult-brothers-shot-triple-shooting-branford-hills-lane-west-harris-county-gun-violence/13169316/" xr:uid="{E0084EE6-C501-404F-878C-4B7EB18C683F}"/>
    <hyperlink ref="N168" r:id="rId64" xr:uid="{3F741403-8B32-024A-91BC-8B3A147639EA}"/>
    <hyperlink ref="N180" r:id="rId65" xr:uid="{9E508B77-FED6-C24F-8B32-AA7BCC61B0E2}"/>
    <hyperlink ref="M181" r:id="rId66" display="https://www.atlantanewsfirst.com/2023/12/26/shooting-reported-dekalb-county-gas-station-police-say/" xr:uid="{49BA356E-B869-3C4E-A823-308730550947}"/>
    <hyperlink ref="M180" r:id="rId67" display="https://www.fox32chicago.com/news/3-shot-1-fatally-in-exchange-of-gunfire-in-humboldt-park-police" xr:uid="{51250DFD-C3F1-AB4C-9C71-7E8AE02CFD1D}"/>
    <hyperlink ref="M179" r:id="rId68" display="https://www.nola.com/news/crime_police/new-orleans-police-arrest-man-in-marigny-shooting/article_a40ab4a4-8e10-11ee-8a28-cf1e7cf61d84.html" xr:uid="{FF217E9A-5BFB-934D-811B-2F2AF2F8161A}"/>
    <hyperlink ref="M178" r:id="rId69" display="https://www.12news.com/article/news/local/valley/man-wounded-after-possible-shootout-mesa-loop-101/75-0c21404a-e50b-41d9-b13a-a0a94f1df1e0" xr:uid="{B7AE0A69-C587-F84F-8A1C-0B6CD8461F46}"/>
    <hyperlink ref="M177" r:id="rId70" display="https://www.fox32chicago.com/news/chicago-police-boy-14-charged-with-shooting-ccl-holder-in-tri-taylor" xr:uid="{B0081718-B423-404C-A5C2-10D1CF076D43}"/>
    <hyperlink ref="P175" r:id="rId71" xr:uid="{3F57279A-5540-F146-ABE4-6119315B9DB8}"/>
    <hyperlink ref="M176" r:id="rId72" display="https://abc7chicago.com/chicago-shooting-cta-employee-archer-heights-today/13859657/" xr:uid="{4C390042-1A66-8142-A842-B75D675C158C}"/>
    <hyperlink ref="N175" r:id="rId73" display="https://www.star-telegram.com/news/local/crime/article279903159.html" xr:uid="{C844B3D5-2F9B-3942-90B3-7221371515E6}"/>
    <hyperlink ref="M175" r:id="rId74" display="https://www.nbcdfw.com/news/local/arlington-police-investigate-report-of-shooting-near-car-dealership/3348882/" xr:uid="{21A52426-E046-1647-875E-AE7EC9F13CF7}"/>
    <hyperlink ref="M174" r:id="rId75" display="https://www.abcactionnews.com/news/region-sarasota-manatee/bradenton-police-arrest-suspect-in-shooting-that-hospitalized-13-year-old" xr:uid="{62CA4133-468D-814B-943C-06A6C0ED577C}"/>
    <hyperlink ref="N170" r:id="rId76" xr:uid="{A1C59D3E-9E63-3949-8108-54430A1A641E}"/>
    <hyperlink ref="M170" r:id="rId77" display="https://fox2now.com/news/missouri/man-arrested-in-deadly-july-4th-shooting-in-jennings/" xr:uid="{15F97C53-395E-4D40-8F07-747D78C3B794}"/>
    <hyperlink ref="M168" r:id="rId78" display="https://foxbaltimore.com/news/local/two-vehicles-exchanges-gunfire-injuring-21-year-old-man" xr:uid="{7A1C7DAE-1D04-504A-BBFA-1D0B5C1F5F3D}"/>
    <hyperlink ref="M169" r:id="rId79" display="https://nopdnews.com/getattachment/dabd9638-904d-48d2-a492-87c2e5d582cb/June-16-through-June-17,-2023/" xr:uid="{A317C8D0-FD04-DC4E-91A7-E04D530CD896}"/>
    <hyperlink ref="O164" r:id="rId80" display="https://www.phillyburbs.com/story/news/2023/04/07/fatal-shooting-horsham-cemetery-justified-montco-da-says-daniel-hawkins-arian-davis-tyreek-fairel/70092551007/" xr:uid="{53F7B2FC-0E48-FE4E-B8CE-AEEB51F5A32B}"/>
    <hyperlink ref="N164" r:id="rId81" display="https://www.nbcphiladelphia.com/news/local/montco-cemetery-shooting-leaves-philly-man-dead/3526560/" xr:uid="{B9E15097-A263-5144-9912-07165992D926}"/>
    <hyperlink ref="M165" r:id="rId82" display="https://www.fox10tv.com/2023/04/07/multiple-people-shot-st-stephens-road/" xr:uid="{7BD4ECEA-E9F4-5643-98E6-3B9571CC1548}"/>
    <hyperlink ref="M171" r:id="rId83" display="https://fox59.com/news/3-charged-in-connection-with-marion-shooting/" xr:uid="{AD06E81F-0FF9-344A-9554-6B32F2AC4204}"/>
    <hyperlink ref="M173" r:id="rId84" display="https://wreg.com/news/local/shooting-at-raleigh-gas-station-injures-one-person/" xr:uid="{081AF22F-B9F4-D746-99D9-A46F20793189}"/>
    <hyperlink ref="N159" r:id="rId85" xr:uid="{5D2187A2-4794-D94F-9D11-EFFFC3BE19C5}"/>
    <hyperlink ref="M172" r:id="rId86" display="https://abc7chicago.com/chicago-shooting-illinois-concealed-carry-license-crime-crimes/13611588/" xr:uid="{5B3A3F69-517F-A444-8020-86E46E531BC6}"/>
    <hyperlink ref="N161" r:id="rId87" xr:uid="{B0A41CAB-6C2B-4447-A42F-4E84465FDB85}"/>
    <hyperlink ref="M154" r:id="rId88" display="https://www.nbcphiladelphia.com/news/local/worker-shot-and-killed-while-helping-elderly-woman-move-in-sw-philly/3408520/" xr:uid="{14AA69E2-50AE-D743-AC86-D66F025457B5}"/>
    <hyperlink ref="M129" r:id="rId89" display="https://www.kbsi23.com/news/police-search-for-3-after-1-shot-in-dyersburg/" xr:uid="{C7EF7DE5-1013-BC4D-BB81-7EF745206E7F}"/>
    <hyperlink ref="M135" r:id="rId90" display="https://www.wbrz.com/news/three-people-shot-in-gardere-area-friday-afternoon" xr:uid="{4915EA14-7D7D-D245-A881-5EE126AD534D}"/>
    <hyperlink ref="M147" r:id="rId91" display="https://www.14news.com/2022/08/04/dispatch-authorities-investigating-shots-fired-call-evansville/" xr:uid="{16AD91F1-65C2-2944-853C-1FDC02E8E168}"/>
    <hyperlink ref="M150" r:id="rId92" display="https://home.chicagopolice.org/media_incident/3000-block-of-w-71st-st-on-aug-24-2022-at-approx-657-p-m-8th-district/" xr:uid="{0EAF233A-0820-0840-B3D4-EE8920C9D9D8}"/>
    <hyperlink ref="M126" r:id="rId93" display="https://policetribune.com/armed-good-samaritans-provided-cover-fire-rescue-wounded-deputies/" xr:uid="{321E7BED-1BE7-0347-A46F-B1F15AD0499E}"/>
    <hyperlink ref="N126" r:id="rId94" display="https://www.thenewstribune.com/news/state/washington/article258307718.html" xr:uid="{1B6E4F79-F3A7-5344-8327-A0A90065628D}"/>
    <hyperlink ref="M128" r:id="rId95" display="https://www.clickorlando.com/news/local/2022/02/28/5-hurt-in-3-drive-by-shootings-in-melbourne-police-say/" xr:uid="{7F7BE99E-B8F0-5C4E-B275-2CEE21003D41}"/>
    <hyperlink ref="M131" r:id="rId96" display="https://minnesota.cbslocal.com/2022/03/31/boy-17-arrested-after-allegedly-shooting-rideshare-driver-in-north-minneapolis/" xr:uid="{49190484-E187-124A-9A75-1EACD09F1009}"/>
    <hyperlink ref="M137" r:id="rId97" display="https://www.wnep.com/article/news/local/luzerne-county/da-armed-citizen-returned-fire-during-parking-lot-shooting-pittston-township-carmona/523-5ba25cc4-b96a-4415-9c25-37123becc183" xr:uid="{3E34D66E-DB37-CB42-887D-3343FCAA2F75}"/>
    <hyperlink ref="N137" r:id="rId98" display="https://www.timesleader.com/news/1560868/da-shooting-by-bystander-justified" xr:uid="{9C0C5A8A-E8A5-5F4C-A107-0C6814C194C0}"/>
    <hyperlink ref="M138" r:id="rId99" display="https://www.cbsnews.com/pittsburgh/news/man-arrested-in-late-night-shootout-near-busy-carson-street/" xr:uid="{03ACA049-53E0-8343-9316-230C5F7D4D8C}"/>
    <hyperlink ref="M139" r:id="rId100" display="https://www.wkrn.com/news/local-news/nashville/man-demanding-money-shot-outside-east-nashville-gas-station-mnpd-says/" xr:uid="{C711AABE-640D-EA4D-B412-70003197DAA4}"/>
    <hyperlink ref="M141" r:id="rId101" display="https://cwbchicago.com/2022/07/27-concealed-carry-holder-shot-man-who-opened-fire-on-his-car-at-mcdonalds.html" xr:uid="{7AC31DE8-5AA7-4C43-9293-41279B7FEBBA}"/>
    <hyperlink ref="M143" r:id="rId102" display="https://abc13.com/man-shoots-group-of-people-on-cullen-southeast-houston-shots-fired-and-woman-shot-in-the-leg-bystanders-intervene/12058466/" xr:uid="{F3A792D1-EDFA-584E-A7EC-813E2A9917AB}"/>
    <hyperlink ref="M144" r:id="rId103" display="https://www.audacy.com/wwjnewsradio/news/local/dpd-assailant-dead-in-triple-shooting-on-detroit-riverfront-2-injured" xr:uid="{D8B159E8-D426-3B46-8E50-F81B43FBBD47}"/>
    <hyperlink ref="M145" r:id="rId104" display="https://www.rockymounttelegram.com/news/crime/two-in-critical-condition-after-shooting-in-rural-nash-county/article_c0399ace-9ca7-5c75-9e38-970e0f161530.html" xr:uid="{D35796C7-C237-8341-8A5D-DC6A4DFA5928}"/>
    <hyperlink ref="M146" r:id="rId105" display="https://www.beaconjournal.com/story/news/2022/07/31/man-charged-assault-shooting-two-women-west-akron/10194844002/" xr:uid="{13FEEC14-9958-B049-996C-933F2F14B204}"/>
    <hyperlink ref="N146" r:id="rId106" display="https://www.cleveland19.com/2022/08/11/akron-shooting-victim-talks-about-on-going-feud-with-neighbor-that-led-shootout/" xr:uid="{096C796B-5C6C-EE45-80DE-71DAEA5CC2AD}"/>
    <hyperlink ref="M149" r:id="rId107" display="https://www.wyff4.com/article/fight-leads-to-shots-being-fired-deputies-say/40925964" xr:uid="{5A34692F-B392-EB4F-8316-4B79AB45D639}"/>
    <hyperlink ref="M152" r:id="rId108" display="https://www.nbcmiami.com/news/local/man-fired-into-crowd-outside-miami-dade-bar-was-shot-by-bystander-police/2862227/" xr:uid="{0AF8AF5B-3D7D-254F-A852-95B18C0932C0}"/>
    <hyperlink ref="N152" r:id="rId109" xr:uid="{794FD4B9-9F1B-3E4C-B4CB-38A7C03F2A92}"/>
    <hyperlink ref="M153" r:id="rId110" display="https://www.wsaz.com/2022/10/26/police-seeking-person-interest-shooting/" xr:uid="{C33D1D40-C49A-9343-BC0B-ACC5AF20301A}"/>
    <hyperlink ref="M157" r:id="rId111" display="https://www.wfmj.com/story/47980019/update-deputies-believe-shooting-in-elkrun-township-was-selfdefense-no-charges-expected" xr:uid="{E5B8CB9B-4632-094E-9B1F-62C6FC556536}"/>
    <hyperlink ref="M127" r:id="rId112" display="https://www.cnn.com/2022/02/23/us/portland-shooting-suspect-charged/index.html" xr:uid="{DBF32DAC-2F4B-F245-A505-25332AB3D5D5}"/>
    <hyperlink ref="N127" r:id="rId113" xr:uid="{E556DD8D-6100-104F-A34A-0F92FDBA121D}"/>
    <hyperlink ref="M130" r:id="rId114" display="https://www.nbcphiladelphia.com/news/local/gunman-uses-ak-47-to-fire-at-house-party-near-temple-u-police-say/3182172/" xr:uid="{FAEE2AF2-8907-9E41-A801-ADD3882627FE}"/>
    <hyperlink ref="M132" r:id="rId115" display="https://www.wtvm.com/2022/04/15/customers-refusal-pay-bill-leads-shooting-phenix-city-business/" xr:uid="{FFEC4157-FBE3-A341-A58F-ED65847B28CD}"/>
    <hyperlink ref="N132" r:id="rId116" xr:uid="{3671200F-4F5B-9B43-9803-46325A250A6E}"/>
    <hyperlink ref="M133" r:id="rId117" display="https://www.fox5atlanta.com/news/charges-not-likely-in-shootout-that-killed-teen-near-stop-the-violence-rally-police-say" xr:uid="{30691EEF-C933-C84C-9429-DCFF68A685B2}"/>
    <hyperlink ref="M134" r:id="rId118" display="https://www.wsbtv.com/news/local/three-sisters-shot-celebrating-birthday-describe-chaos-one-woman-hit-8-times-survived/3VDW467RNNGJRLPQTX44CVL6MI/" xr:uid="{F6E03A43-8CF2-2444-B888-797DA97F3A24}"/>
    <hyperlink ref="M136" r:id="rId119" display="https://www.wral.com/woman-credited-with-stopping-mass-shooting-at-apartment-complex-in-west-virginia/20306891/" xr:uid="{87458B2D-A742-8D44-BF07-5702B9C45612}"/>
    <hyperlink ref="N136" r:id="rId120" display="https://www.msn.com/en-us/news/crime/police-woman-with-pistol-killed-man-who-shot-at-crowd-of-people-in-charleston/ar-AAXKWfU?fbclid=IwAR2lTVGtIOkyVA0jIquc1A4kDfBammLs-b40tK7Y-hocHBBuPpWT7LNMUag" xr:uid="{6F607284-0079-A14E-9E57-E21B5BFE2C5F}"/>
    <hyperlink ref="M140" r:id="rId121" display="https://www.azfamily.com/2022/07/04/least-1-dead-after-shooting-leaves-multiple-people-injured-surprise/" xr:uid="{0A59E435-C412-2148-A87B-9D5B2DB6379B}"/>
    <hyperlink ref="O140" r:id="rId122" display="https://www.foxnews.com/us/arizona-man-shot-head-party-celebrates-second-amendment-thwarting-shooter" xr:uid="{73A5B6CD-F787-F946-8C49-16E3FE526E50}"/>
    <hyperlink ref="M142" r:id="rId123" display="https://fox59.com/greenwood-park-mall-shooting/true-american-hero-stopped-greenwood-park-mall-shooting-within-seconds/" xr:uid="{6F4E5E19-E36F-B64C-A38F-56CB107060B8}"/>
    <hyperlink ref="O142" r:id="rId124" display="https://fox59.com/news/indycrime/at-least-2-dead-in-shooting-at-greenwood-park-mall/" xr:uid="{AB9043CC-7036-0643-883F-D69035C97F6D}"/>
    <hyperlink ref="M148" r:id="rId125" display="https://www.palmbeachpost.com/story/news/crime/2022/08/10/west-palm-beach-police-man-shot-death-after-threatening-crowd-rifle/10277494002/" xr:uid="{2D7261C9-2C07-5E4C-8396-740FF871B4CF}"/>
    <hyperlink ref="N148" r:id="rId126" display="https://abc3340.com/news/nation-world/person-threatens-to-shoot-the-crowd-up-shot-and-killed-by-a-bystander-west-palm-beach-florida-conceal-carry-gun-permit-mass-shooting-stopped-brawl-family-gathering-gunman-killed" xr:uid="{BB6CF565-7C00-7C46-8B75-9427E4A8E6B3}"/>
    <hyperlink ref="M151" r:id="rId127" display="https://apnews.com/article/shootings-detroit-8341426491923204975865207a12a4bb" xr:uid="{CBEEC6EC-5140-3A42-9946-41C8ED2EED85}"/>
    <hyperlink ref="M155" r:id="rId128" display="https://www.ktvq.com/news/crime-watch/bond-set-at-20k-for-man-shot-outside-billings-restaurant" xr:uid="{3B267667-B3C1-644B-BCC9-0E0D46C8E82C}"/>
    <hyperlink ref="M156" r:id="rId129" display="https://www.azfamily.com/2022/12/16/pd-suspect-deadly-shooting-went-chandler-amazon-facility-due-jealousy-over-girlfriend/" xr:uid="{C1894947-0645-EE40-828A-82D4B8AD3182}"/>
    <hyperlink ref="N156" r:id="rId130" display="https://www.foxnews.com/us/armed-amazon-employee-stops-shooter-who-opened-fire-arizona-facility" xr:uid="{83A50A38-60D0-484A-966B-1F7E3194E6E1}"/>
    <hyperlink ref="M158" r:id="rId131" display="https://www.kvoa.com/news/tucson-bar-owner-says-shooting-was-self-defense-against-armed-man/article_364028f2-7feb-11ed-a27f-6f9480804390.html" xr:uid="{AF91AECB-90E2-2F4F-B3C8-682B833D67E0}"/>
    <hyperlink ref="N133" r:id="rId132" xr:uid="{5936D658-4ACC-3D49-A55C-BF50E9BAECE4}"/>
    <hyperlink ref="M55" r:id="rId133" xr:uid="{6926EED9-D570-1041-95DD-275F88B6A2CA}"/>
    <hyperlink ref="L57" r:id="rId134" xr:uid="{F2E622E8-8F63-544E-8145-F62B795BE1E8}"/>
    <hyperlink ref="N77" r:id="rId135" xr:uid="{456B0BAB-1396-ED4E-B0CA-9051C29E49B5}"/>
    <hyperlink ref="L109" r:id="rId136" xr:uid="{4B93FE92-FD4B-3F4E-8B0F-9D1A0611FFEB}"/>
  </hyperlinks>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D7A6D-F10E-3B49-9D5A-629309A68B5E}">
  <dimension ref="A1:Q373"/>
  <sheetViews>
    <sheetView topLeftCell="A323" workbookViewId="0">
      <selection activeCell="I357" sqref="I357"/>
    </sheetView>
  </sheetViews>
  <sheetFormatPr baseColWidth="10" defaultRowHeight="16" x14ac:dyDescent="0.2"/>
  <cols>
    <col min="1" max="1" width="5.1640625" style="7" bestFit="1" customWidth="1"/>
    <col min="2" max="2" width="18.33203125" style="5" bestFit="1" customWidth="1"/>
    <col min="3" max="3" width="50.83203125" style="7" customWidth="1"/>
    <col min="4" max="4" width="16.33203125" style="7" bestFit="1" customWidth="1"/>
    <col min="5" max="5" width="30.83203125" style="7" customWidth="1"/>
    <col min="6" max="9" width="13.83203125" style="23" customWidth="1"/>
    <col min="10" max="12" width="15.1640625" style="23" customWidth="1"/>
    <col min="13" max="13" width="70.83203125" style="8" customWidth="1"/>
    <col min="14" max="14" width="22.33203125" style="7" customWidth="1"/>
    <col min="15" max="15" width="21.83203125" style="7" customWidth="1"/>
    <col min="16" max="16384" width="10.83203125" style="7"/>
  </cols>
  <sheetData>
    <row r="1" spans="1:15" s="2" customFormat="1" ht="136" x14ac:dyDescent="0.2">
      <c r="A1" s="2" t="s">
        <v>0</v>
      </c>
      <c r="B1" s="21" t="s">
        <v>4</v>
      </c>
      <c r="C1" s="2" t="s">
        <v>7</v>
      </c>
      <c r="D1" s="2" t="s">
        <v>713</v>
      </c>
      <c r="E1" s="2" t="s">
        <v>1059</v>
      </c>
      <c r="F1" s="22" t="s">
        <v>711</v>
      </c>
      <c r="G1" s="22" t="s">
        <v>712</v>
      </c>
      <c r="H1" s="22" t="s">
        <v>1376</v>
      </c>
      <c r="I1" s="22" t="s">
        <v>1379</v>
      </c>
      <c r="J1" s="22" t="s">
        <v>1377</v>
      </c>
      <c r="K1" s="22" t="s">
        <v>1382</v>
      </c>
      <c r="L1" s="22" t="s">
        <v>1383</v>
      </c>
      <c r="M1" s="1" t="s">
        <v>1378</v>
      </c>
      <c r="N1" s="22" t="s">
        <v>1380</v>
      </c>
      <c r="O1" s="22" t="s">
        <v>1381</v>
      </c>
    </row>
    <row r="2" spans="1:15" x14ac:dyDescent="0.2">
      <c r="A2" s="7">
        <v>2014</v>
      </c>
      <c r="B2" s="5">
        <v>41653</v>
      </c>
      <c r="C2" s="7" t="s">
        <v>714</v>
      </c>
      <c r="D2" s="7" t="s">
        <v>715</v>
      </c>
      <c r="E2" s="7" t="s">
        <v>1060</v>
      </c>
      <c r="F2" s="23">
        <v>0</v>
      </c>
      <c r="G2" s="23">
        <v>3</v>
      </c>
      <c r="H2" s="23">
        <v>0</v>
      </c>
      <c r="I2" s="23">
        <v>0</v>
      </c>
      <c r="J2" s="23">
        <v>0</v>
      </c>
      <c r="K2" s="23">
        <f>IF(I2&gt;0,1,0)</f>
        <v>0</v>
      </c>
      <c r="L2" s="23">
        <f>IF(J2&gt;0,1,0)</f>
        <v>0</v>
      </c>
      <c r="M2" s="8">
        <v>0</v>
      </c>
      <c r="N2" s="7">
        <f>IF(M2=1,1,0)</f>
        <v>0</v>
      </c>
      <c r="O2" s="7">
        <f>IF(M2=3,1,0)</f>
        <v>0</v>
      </c>
    </row>
    <row r="3" spans="1:15" x14ac:dyDescent="0.2">
      <c r="A3" s="7">
        <v>2014</v>
      </c>
      <c r="B3" s="5">
        <v>41654</v>
      </c>
      <c r="C3" s="7" t="s">
        <v>716</v>
      </c>
      <c r="D3" s="7" t="s">
        <v>717</v>
      </c>
      <c r="E3" s="7" t="s">
        <v>1061</v>
      </c>
      <c r="F3" s="23">
        <v>2</v>
      </c>
      <c r="G3" s="23">
        <v>0</v>
      </c>
      <c r="H3" s="23">
        <v>0</v>
      </c>
      <c r="I3" s="23">
        <v>0</v>
      </c>
      <c r="J3" s="23">
        <v>0</v>
      </c>
      <c r="K3" s="23">
        <f t="shared" ref="K3:K66" si="0">IF(I3&gt;0,1,0)</f>
        <v>0</v>
      </c>
      <c r="L3" s="23">
        <f t="shared" ref="L3:L66" si="1">IF(J3&gt;0,1,0)</f>
        <v>0</v>
      </c>
      <c r="M3" s="8">
        <v>1</v>
      </c>
      <c r="N3" s="7">
        <f t="shared" ref="N3:N66" si="2">IF(M3=1,1,0)</f>
        <v>1</v>
      </c>
      <c r="O3" s="7">
        <f t="shared" ref="O3:O66" si="3">IF(M3=3,1,0)</f>
        <v>0</v>
      </c>
    </row>
    <row r="4" spans="1:15" x14ac:dyDescent="0.2">
      <c r="A4" s="7">
        <v>2014</v>
      </c>
      <c r="B4" s="5">
        <v>41664</v>
      </c>
      <c r="C4" s="7" t="s">
        <v>718</v>
      </c>
      <c r="D4" s="7" t="s">
        <v>717</v>
      </c>
      <c r="E4" s="7" t="s">
        <v>1062</v>
      </c>
      <c r="F4" s="23">
        <v>2</v>
      </c>
      <c r="G4" s="23">
        <v>5</v>
      </c>
      <c r="H4" s="23">
        <v>0</v>
      </c>
      <c r="I4" s="23">
        <v>0</v>
      </c>
      <c r="J4" s="23">
        <v>0</v>
      </c>
      <c r="K4" s="23">
        <f t="shared" si="0"/>
        <v>0</v>
      </c>
      <c r="L4" s="23">
        <f t="shared" si="1"/>
        <v>0</v>
      </c>
      <c r="M4" s="8">
        <v>0</v>
      </c>
      <c r="N4" s="7">
        <f t="shared" si="2"/>
        <v>0</v>
      </c>
      <c r="O4" s="7">
        <f t="shared" si="3"/>
        <v>0</v>
      </c>
    </row>
    <row r="5" spans="1:15" x14ac:dyDescent="0.2">
      <c r="A5" s="7">
        <v>2014</v>
      </c>
      <c r="B5" s="5">
        <v>41690</v>
      </c>
      <c r="C5" s="7" t="s">
        <v>719</v>
      </c>
      <c r="D5" s="7" t="s">
        <v>720</v>
      </c>
      <c r="E5" s="7" t="s">
        <v>1063</v>
      </c>
      <c r="F5" s="23">
        <v>4</v>
      </c>
      <c r="G5" s="23">
        <v>2</v>
      </c>
      <c r="H5" s="23">
        <v>0</v>
      </c>
      <c r="I5" s="23">
        <v>0</v>
      </c>
      <c r="J5" s="23">
        <v>0</v>
      </c>
      <c r="K5" s="23">
        <f t="shared" si="0"/>
        <v>0</v>
      </c>
      <c r="L5" s="23">
        <f t="shared" si="1"/>
        <v>0</v>
      </c>
      <c r="M5" s="8">
        <v>0</v>
      </c>
      <c r="N5" s="7">
        <f t="shared" si="2"/>
        <v>0</v>
      </c>
      <c r="O5" s="7">
        <f t="shared" si="3"/>
        <v>0</v>
      </c>
    </row>
    <row r="6" spans="1:15" x14ac:dyDescent="0.2">
      <c r="A6" s="7">
        <v>2014</v>
      </c>
      <c r="B6" s="5">
        <v>41731</v>
      </c>
      <c r="C6" s="7" t="s">
        <v>721</v>
      </c>
      <c r="D6" s="7" t="s">
        <v>720</v>
      </c>
      <c r="E6" s="7" t="s">
        <v>1064</v>
      </c>
      <c r="F6" s="23">
        <v>3</v>
      </c>
      <c r="G6" s="23">
        <v>12</v>
      </c>
      <c r="H6" s="23">
        <v>0</v>
      </c>
      <c r="I6" s="23">
        <v>0</v>
      </c>
      <c r="J6" s="23">
        <v>0</v>
      </c>
      <c r="K6" s="23">
        <f t="shared" si="0"/>
        <v>0</v>
      </c>
      <c r="L6" s="23">
        <f t="shared" si="1"/>
        <v>0</v>
      </c>
      <c r="M6" s="8">
        <v>3</v>
      </c>
      <c r="N6" s="7">
        <f t="shared" si="2"/>
        <v>0</v>
      </c>
      <c r="O6" s="7">
        <f t="shared" si="3"/>
        <v>1</v>
      </c>
    </row>
    <row r="7" spans="1:15" x14ac:dyDescent="0.2">
      <c r="A7" s="7">
        <v>2014</v>
      </c>
      <c r="B7" s="5">
        <v>41742</v>
      </c>
      <c r="C7" s="7" t="s">
        <v>722</v>
      </c>
      <c r="D7" s="7" t="s">
        <v>723</v>
      </c>
      <c r="E7" s="7" t="s">
        <v>1065</v>
      </c>
      <c r="F7" s="23">
        <v>3</v>
      </c>
      <c r="G7" s="23">
        <v>0</v>
      </c>
      <c r="H7" s="23">
        <v>0</v>
      </c>
      <c r="I7" s="23">
        <v>0</v>
      </c>
      <c r="J7" s="23">
        <v>0</v>
      </c>
      <c r="K7" s="23">
        <f t="shared" si="0"/>
        <v>0</v>
      </c>
      <c r="L7" s="23">
        <f t="shared" si="1"/>
        <v>0</v>
      </c>
      <c r="M7" s="8">
        <v>2</v>
      </c>
      <c r="N7" s="7">
        <f t="shared" si="2"/>
        <v>0</v>
      </c>
      <c r="O7" s="7">
        <f t="shared" si="3"/>
        <v>0</v>
      </c>
    </row>
    <row r="8" spans="1:15" x14ac:dyDescent="0.2">
      <c r="A8" s="7">
        <v>2014</v>
      </c>
      <c r="B8" s="5">
        <v>41758</v>
      </c>
      <c r="C8" s="7" t="s">
        <v>724</v>
      </c>
      <c r="D8" s="7" t="s">
        <v>717</v>
      </c>
      <c r="E8" s="7" t="s">
        <v>1066</v>
      </c>
      <c r="F8" s="23">
        <v>0</v>
      </c>
      <c r="G8" s="23">
        <v>6</v>
      </c>
      <c r="H8" s="23">
        <v>0</v>
      </c>
      <c r="I8" s="23">
        <v>0</v>
      </c>
      <c r="J8" s="23">
        <v>0</v>
      </c>
      <c r="K8" s="23">
        <f t="shared" si="0"/>
        <v>0</v>
      </c>
      <c r="L8" s="23">
        <f t="shared" si="1"/>
        <v>0</v>
      </c>
      <c r="M8" s="8">
        <v>0</v>
      </c>
      <c r="N8" s="7">
        <f t="shared" si="2"/>
        <v>0</v>
      </c>
      <c r="O8" s="7">
        <f t="shared" si="3"/>
        <v>0</v>
      </c>
    </row>
    <row r="9" spans="1:15" x14ac:dyDescent="0.2">
      <c r="A9" s="7">
        <v>2014</v>
      </c>
      <c r="B9" s="5">
        <v>41762</v>
      </c>
      <c r="C9" s="7" t="s">
        <v>725</v>
      </c>
      <c r="D9" s="7" t="s">
        <v>726</v>
      </c>
      <c r="E9" s="7" t="s">
        <v>1067</v>
      </c>
      <c r="F9" s="23">
        <v>3</v>
      </c>
      <c r="G9" s="23">
        <v>4</v>
      </c>
      <c r="H9" s="23">
        <v>0</v>
      </c>
      <c r="I9" s="23">
        <v>0</v>
      </c>
      <c r="J9" s="23">
        <v>0</v>
      </c>
      <c r="K9" s="23">
        <f t="shared" si="0"/>
        <v>0</v>
      </c>
      <c r="L9" s="23">
        <f t="shared" si="1"/>
        <v>0</v>
      </c>
      <c r="M9" s="8">
        <v>0</v>
      </c>
      <c r="N9" s="7">
        <f t="shared" si="2"/>
        <v>0</v>
      </c>
      <c r="O9" s="7">
        <f t="shared" si="3"/>
        <v>0</v>
      </c>
    </row>
    <row r="10" spans="1:15" x14ac:dyDescent="0.2">
      <c r="A10" s="7">
        <v>2014</v>
      </c>
      <c r="B10" s="5">
        <v>41782</v>
      </c>
      <c r="C10" s="7" t="s">
        <v>727</v>
      </c>
      <c r="D10" s="7" t="s">
        <v>728</v>
      </c>
      <c r="E10" s="7" t="s">
        <v>1068</v>
      </c>
      <c r="F10" s="23">
        <v>6</v>
      </c>
      <c r="G10" s="23">
        <v>14</v>
      </c>
      <c r="H10" s="23">
        <v>0</v>
      </c>
      <c r="I10" s="23">
        <v>0</v>
      </c>
      <c r="J10" s="23">
        <v>0</v>
      </c>
      <c r="K10" s="23">
        <f t="shared" si="0"/>
        <v>0</v>
      </c>
      <c r="L10" s="23">
        <f t="shared" si="1"/>
        <v>0</v>
      </c>
      <c r="M10" s="8">
        <v>3</v>
      </c>
      <c r="N10" s="7">
        <f t="shared" si="2"/>
        <v>0</v>
      </c>
      <c r="O10" s="7">
        <f t="shared" si="3"/>
        <v>1</v>
      </c>
    </row>
    <row r="11" spans="1:15" x14ac:dyDescent="0.2">
      <c r="A11" s="7">
        <v>2014</v>
      </c>
      <c r="B11" s="5">
        <v>41795</v>
      </c>
      <c r="C11" s="7" t="s">
        <v>729</v>
      </c>
      <c r="D11" s="7" t="s">
        <v>715</v>
      </c>
      <c r="E11" s="7" t="s">
        <v>1069</v>
      </c>
      <c r="F11" s="23">
        <v>1</v>
      </c>
      <c r="G11" s="23">
        <v>3</v>
      </c>
      <c r="H11" s="23">
        <v>0</v>
      </c>
      <c r="I11" s="23">
        <v>0</v>
      </c>
      <c r="J11" s="23">
        <v>0</v>
      </c>
      <c r="K11" s="23">
        <f t="shared" si="0"/>
        <v>0</v>
      </c>
      <c r="L11" s="23">
        <f t="shared" si="1"/>
        <v>0</v>
      </c>
      <c r="M11" s="8">
        <v>0</v>
      </c>
      <c r="N11" s="7">
        <f t="shared" si="2"/>
        <v>0</v>
      </c>
      <c r="O11" s="7">
        <f t="shared" si="3"/>
        <v>0</v>
      </c>
    </row>
    <row r="12" spans="1:15" x14ac:dyDescent="0.2">
      <c r="A12" s="7">
        <v>2014</v>
      </c>
      <c r="B12" s="5">
        <v>41796</v>
      </c>
      <c r="C12" s="7" t="s">
        <v>730</v>
      </c>
      <c r="D12" s="7" t="s">
        <v>720</v>
      </c>
      <c r="E12" s="7" t="s">
        <v>1070</v>
      </c>
      <c r="F12" s="23">
        <v>0</v>
      </c>
      <c r="G12" s="23">
        <v>1</v>
      </c>
      <c r="H12" s="23">
        <v>0</v>
      </c>
      <c r="I12" s="23">
        <v>0</v>
      </c>
      <c r="J12" s="23">
        <v>1</v>
      </c>
      <c r="K12" s="23">
        <f t="shared" si="0"/>
        <v>0</v>
      </c>
      <c r="L12" s="23">
        <f t="shared" si="1"/>
        <v>1</v>
      </c>
      <c r="M12" s="8">
        <v>1</v>
      </c>
      <c r="N12" s="7">
        <f t="shared" si="2"/>
        <v>1</v>
      </c>
      <c r="O12" s="7">
        <f t="shared" si="3"/>
        <v>0</v>
      </c>
    </row>
    <row r="13" spans="1:15" x14ac:dyDescent="0.2">
      <c r="A13" s="7">
        <v>2014</v>
      </c>
      <c r="B13" s="5">
        <v>41798</v>
      </c>
      <c r="C13" s="7" t="s">
        <v>731</v>
      </c>
      <c r="D13" s="7" t="s">
        <v>717</v>
      </c>
      <c r="E13" s="7" t="s">
        <v>1071</v>
      </c>
      <c r="F13" s="23">
        <v>3</v>
      </c>
      <c r="G13" s="23">
        <v>0</v>
      </c>
      <c r="H13" s="23">
        <v>2</v>
      </c>
      <c r="I13" s="23">
        <v>2</v>
      </c>
      <c r="J13" s="23">
        <v>0</v>
      </c>
      <c r="K13" s="23">
        <f t="shared" si="0"/>
        <v>1</v>
      </c>
      <c r="L13" s="23">
        <f t="shared" si="1"/>
        <v>0</v>
      </c>
      <c r="M13" s="8">
        <v>1</v>
      </c>
      <c r="N13" s="7">
        <f t="shared" si="2"/>
        <v>1</v>
      </c>
      <c r="O13" s="7">
        <f t="shared" si="3"/>
        <v>0</v>
      </c>
    </row>
    <row r="14" spans="1:15" x14ac:dyDescent="0.2">
      <c r="A14" s="7">
        <v>2014</v>
      </c>
      <c r="B14" s="5">
        <v>41800</v>
      </c>
      <c r="C14" s="7" t="s">
        <v>732</v>
      </c>
      <c r="D14" s="7" t="s">
        <v>715</v>
      </c>
      <c r="E14" s="7" t="s">
        <v>1072</v>
      </c>
      <c r="F14" s="23">
        <v>1</v>
      </c>
      <c r="G14" s="23">
        <v>1</v>
      </c>
      <c r="H14" s="23">
        <v>0</v>
      </c>
      <c r="I14" s="23">
        <v>0</v>
      </c>
      <c r="J14" s="23">
        <v>0</v>
      </c>
      <c r="K14" s="23">
        <f t="shared" si="0"/>
        <v>0</v>
      </c>
      <c r="L14" s="23">
        <f t="shared" si="1"/>
        <v>0</v>
      </c>
      <c r="M14" s="8">
        <v>3</v>
      </c>
      <c r="N14" s="7">
        <f t="shared" si="2"/>
        <v>0</v>
      </c>
      <c r="O14" s="7">
        <f t="shared" si="3"/>
        <v>1</v>
      </c>
    </row>
    <row r="15" spans="1:15" x14ac:dyDescent="0.2">
      <c r="A15" s="7">
        <v>2014</v>
      </c>
      <c r="B15" s="5">
        <v>41844</v>
      </c>
      <c r="C15" s="7" t="s">
        <v>10</v>
      </c>
      <c r="D15" s="7" t="s">
        <v>733</v>
      </c>
      <c r="E15" s="7" t="s">
        <v>1073</v>
      </c>
      <c r="F15" s="23">
        <v>1</v>
      </c>
      <c r="G15" s="23">
        <v>1</v>
      </c>
      <c r="H15" s="23">
        <v>0</v>
      </c>
      <c r="I15" s="23">
        <v>0</v>
      </c>
      <c r="J15" s="23">
        <v>0</v>
      </c>
      <c r="K15" s="23">
        <f t="shared" si="0"/>
        <v>0</v>
      </c>
      <c r="L15" s="23">
        <f t="shared" si="1"/>
        <v>0</v>
      </c>
      <c r="M15" s="8">
        <v>0</v>
      </c>
      <c r="N15" s="7">
        <f t="shared" si="2"/>
        <v>0</v>
      </c>
      <c r="O15" s="7">
        <f t="shared" si="3"/>
        <v>0</v>
      </c>
    </row>
    <row r="16" spans="1:15" x14ac:dyDescent="0.2">
      <c r="A16" s="7">
        <v>2014</v>
      </c>
      <c r="B16" s="5">
        <v>41853</v>
      </c>
      <c r="C16" s="7" t="s">
        <v>734</v>
      </c>
      <c r="D16" s="7" t="s">
        <v>717</v>
      </c>
      <c r="E16" s="7" t="s">
        <v>1074</v>
      </c>
      <c r="F16" s="23">
        <v>0</v>
      </c>
      <c r="G16" s="23">
        <v>2</v>
      </c>
      <c r="H16" s="23">
        <v>0</v>
      </c>
      <c r="I16" s="23">
        <v>0</v>
      </c>
      <c r="J16" s="23">
        <v>0</v>
      </c>
      <c r="K16" s="23">
        <f t="shared" si="0"/>
        <v>0</v>
      </c>
      <c r="L16" s="23">
        <f t="shared" si="1"/>
        <v>0</v>
      </c>
      <c r="M16" s="8">
        <v>1</v>
      </c>
      <c r="N16" s="7">
        <f t="shared" si="2"/>
        <v>1</v>
      </c>
      <c r="O16" s="7">
        <f t="shared" si="3"/>
        <v>0</v>
      </c>
    </row>
    <row r="17" spans="1:15" x14ac:dyDescent="0.2">
      <c r="A17" s="7">
        <v>2014</v>
      </c>
      <c r="B17" s="5">
        <v>41905</v>
      </c>
      <c r="C17" s="7" t="s">
        <v>735</v>
      </c>
      <c r="D17" s="7" t="s">
        <v>717</v>
      </c>
      <c r="E17" s="7" t="s">
        <v>1075</v>
      </c>
      <c r="F17" s="23">
        <v>2</v>
      </c>
      <c r="G17" s="23">
        <v>0</v>
      </c>
      <c r="H17" s="23">
        <v>0</v>
      </c>
      <c r="I17" s="23">
        <v>0</v>
      </c>
      <c r="J17" s="23">
        <v>0</v>
      </c>
      <c r="K17" s="23">
        <f t="shared" si="0"/>
        <v>0</v>
      </c>
      <c r="L17" s="23">
        <f t="shared" si="1"/>
        <v>0</v>
      </c>
      <c r="M17" s="8">
        <v>0</v>
      </c>
      <c r="N17" s="7">
        <f t="shared" si="2"/>
        <v>0</v>
      </c>
      <c r="O17" s="7">
        <f t="shared" si="3"/>
        <v>0</v>
      </c>
    </row>
    <row r="18" spans="1:15" x14ac:dyDescent="0.2">
      <c r="A18" s="7">
        <v>2014</v>
      </c>
      <c r="B18" s="5">
        <v>41936</v>
      </c>
      <c r="C18" s="7" t="s">
        <v>736</v>
      </c>
      <c r="D18" s="7" t="s">
        <v>715</v>
      </c>
      <c r="E18" s="7" t="s">
        <v>1076</v>
      </c>
      <c r="F18" s="23">
        <v>4</v>
      </c>
      <c r="G18" s="23">
        <v>3</v>
      </c>
      <c r="H18" s="23">
        <v>0</v>
      </c>
      <c r="I18" s="23">
        <v>0</v>
      </c>
      <c r="J18" s="23">
        <v>0</v>
      </c>
      <c r="K18" s="23">
        <f t="shared" si="0"/>
        <v>0</v>
      </c>
      <c r="L18" s="23">
        <f t="shared" si="1"/>
        <v>0</v>
      </c>
      <c r="M18" s="8">
        <v>0</v>
      </c>
      <c r="N18" s="7">
        <f t="shared" si="2"/>
        <v>0</v>
      </c>
      <c r="O18" s="7">
        <f t="shared" si="3"/>
        <v>0</v>
      </c>
    </row>
    <row r="19" spans="1:15" x14ac:dyDescent="0.2">
      <c r="A19" s="7">
        <v>2014</v>
      </c>
      <c r="B19" s="5">
        <v>41963</v>
      </c>
      <c r="C19" s="7" t="s">
        <v>737</v>
      </c>
      <c r="D19" s="7" t="s">
        <v>715</v>
      </c>
      <c r="E19" s="7" t="s">
        <v>1077</v>
      </c>
      <c r="F19" s="23">
        <v>0</v>
      </c>
      <c r="G19" s="23">
        <v>3</v>
      </c>
      <c r="H19" s="23">
        <v>0</v>
      </c>
      <c r="I19" s="23">
        <v>0</v>
      </c>
      <c r="J19" s="23">
        <v>0</v>
      </c>
      <c r="K19" s="23">
        <f t="shared" si="0"/>
        <v>0</v>
      </c>
      <c r="L19" s="23">
        <f t="shared" si="1"/>
        <v>0</v>
      </c>
      <c r="M19" s="8">
        <v>1</v>
      </c>
      <c r="N19" s="7">
        <f t="shared" si="2"/>
        <v>1</v>
      </c>
      <c r="O19" s="7">
        <f t="shared" si="3"/>
        <v>0</v>
      </c>
    </row>
    <row r="20" spans="1:15" x14ac:dyDescent="0.2">
      <c r="A20" s="7">
        <v>2014</v>
      </c>
      <c r="B20" s="5">
        <v>41965</v>
      </c>
      <c r="C20" s="7" t="s">
        <v>738</v>
      </c>
      <c r="D20" s="7" t="s">
        <v>726</v>
      </c>
      <c r="E20" s="7" t="s">
        <v>1078</v>
      </c>
      <c r="F20" s="23">
        <v>1</v>
      </c>
      <c r="G20" s="23">
        <v>1</v>
      </c>
      <c r="H20" s="23">
        <v>1</v>
      </c>
      <c r="I20" s="23">
        <v>1</v>
      </c>
      <c r="J20" s="23">
        <v>1</v>
      </c>
      <c r="K20" s="23">
        <f t="shared" si="0"/>
        <v>1</v>
      </c>
      <c r="L20" s="23">
        <f t="shared" si="1"/>
        <v>1</v>
      </c>
      <c r="M20" s="8">
        <v>1</v>
      </c>
      <c r="N20" s="7">
        <f t="shared" si="2"/>
        <v>1</v>
      </c>
      <c r="O20" s="7">
        <f t="shared" si="3"/>
        <v>0</v>
      </c>
    </row>
    <row r="21" spans="1:15" x14ac:dyDescent="0.2">
      <c r="A21" s="7">
        <v>2014</v>
      </c>
      <c r="B21" s="5">
        <v>41971</v>
      </c>
      <c r="C21" s="7" t="s">
        <v>739</v>
      </c>
      <c r="D21" s="7" t="s">
        <v>720</v>
      </c>
      <c r="E21" s="7" t="s">
        <v>1079</v>
      </c>
      <c r="F21" s="23">
        <v>0</v>
      </c>
      <c r="G21" s="23">
        <v>0</v>
      </c>
      <c r="H21" s="23">
        <v>0</v>
      </c>
      <c r="I21" s="23">
        <v>0</v>
      </c>
      <c r="J21" s="23">
        <v>0</v>
      </c>
      <c r="K21" s="23">
        <f t="shared" si="0"/>
        <v>0</v>
      </c>
      <c r="L21" s="23">
        <f t="shared" si="1"/>
        <v>0</v>
      </c>
      <c r="M21" s="8">
        <v>1</v>
      </c>
      <c r="N21" s="7">
        <f t="shared" si="2"/>
        <v>1</v>
      </c>
      <c r="O21" s="7">
        <f t="shared" si="3"/>
        <v>0</v>
      </c>
    </row>
    <row r="22" spans="1:15" x14ac:dyDescent="0.2">
      <c r="A22" s="7">
        <v>2015</v>
      </c>
      <c r="B22" s="5">
        <v>42014</v>
      </c>
      <c r="C22" s="7" t="s">
        <v>740</v>
      </c>
      <c r="D22" s="7" t="s">
        <v>728</v>
      </c>
      <c r="E22" s="7" t="s">
        <v>1080</v>
      </c>
      <c r="F22" s="23">
        <v>3</v>
      </c>
      <c r="G22" s="23">
        <v>1</v>
      </c>
      <c r="H22" s="23">
        <v>0</v>
      </c>
      <c r="I22" s="23">
        <v>0</v>
      </c>
      <c r="J22" s="23">
        <v>0</v>
      </c>
      <c r="K22" s="23">
        <f t="shared" si="0"/>
        <v>0</v>
      </c>
      <c r="L22" s="23">
        <f t="shared" si="1"/>
        <v>0</v>
      </c>
      <c r="M22" s="8">
        <v>2</v>
      </c>
      <c r="N22" s="7">
        <f t="shared" si="2"/>
        <v>0</v>
      </c>
      <c r="O22" s="7">
        <f t="shared" si="3"/>
        <v>0</v>
      </c>
    </row>
    <row r="23" spans="1:15" x14ac:dyDescent="0.2">
      <c r="A23" s="7">
        <v>2015</v>
      </c>
      <c r="B23" s="5">
        <v>42021</v>
      </c>
      <c r="C23" s="7" t="s">
        <v>741</v>
      </c>
      <c r="D23" s="7" t="s">
        <v>717</v>
      </c>
      <c r="E23" s="7" t="s">
        <v>1081</v>
      </c>
      <c r="F23" s="23">
        <v>1</v>
      </c>
      <c r="G23" s="23">
        <v>1</v>
      </c>
      <c r="H23" s="23">
        <v>0</v>
      </c>
      <c r="I23" s="23">
        <v>0</v>
      </c>
      <c r="J23" s="23">
        <v>0</v>
      </c>
      <c r="K23" s="23">
        <f t="shared" si="0"/>
        <v>0</v>
      </c>
      <c r="L23" s="23">
        <f t="shared" si="1"/>
        <v>0</v>
      </c>
      <c r="M23" s="8">
        <v>0</v>
      </c>
      <c r="N23" s="7">
        <f t="shared" si="2"/>
        <v>0</v>
      </c>
      <c r="O23" s="7">
        <f t="shared" si="3"/>
        <v>0</v>
      </c>
    </row>
    <row r="24" spans="1:15" x14ac:dyDescent="0.2">
      <c r="A24" s="7">
        <v>2015</v>
      </c>
      <c r="B24" s="5">
        <v>42030</v>
      </c>
      <c r="C24" s="7" t="s">
        <v>742</v>
      </c>
      <c r="D24" s="7" t="s">
        <v>720</v>
      </c>
      <c r="E24" s="7" t="s">
        <v>1082</v>
      </c>
      <c r="F24" s="23">
        <v>0</v>
      </c>
      <c r="G24" s="23">
        <v>4</v>
      </c>
      <c r="H24" s="23">
        <v>0</v>
      </c>
      <c r="I24" s="23">
        <v>0</v>
      </c>
      <c r="J24" s="23">
        <v>2</v>
      </c>
      <c r="K24" s="23">
        <f t="shared" si="0"/>
        <v>0</v>
      </c>
      <c r="L24" s="23">
        <f t="shared" si="1"/>
        <v>1</v>
      </c>
      <c r="M24" s="8">
        <v>1</v>
      </c>
      <c r="N24" s="7">
        <f t="shared" si="2"/>
        <v>1</v>
      </c>
      <c r="O24" s="7">
        <f t="shared" si="3"/>
        <v>0</v>
      </c>
    </row>
    <row r="25" spans="1:15" x14ac:dyDescent="0.2">
      <c r="A25" s="7">
        <v>2015</v>
      </c>
      <c r="B25" s="5">
        <v>42042</v>
      </c>
      <c r="C25" s="7" t="s">
        <v>743</v>
      </c>
      <c r="D25" s="7" t="s">
        <v>717</v>
      </c>
      <c r="E25" s="7" t="s">
        <v>1083</v>
      </c>
      <c r="F25" s="23">
        <v>0</v>
      </c>
      <c r="G25" s="23">
        <v>3</v>
      </c>
      <c r="H25" s="23">
        <v>0</v>
      </c>
      <c r="I25" s="23">
        <v>0</v>
      </c>
      <c r="J25" s="23">
        <v>0</v>
      </c>
      <c r="K25" s="23">
        <f t="shared" si="0"/>
        <v>0</v>
      </c>
      <c r="L25" s="23">
        <f t="shared" si="1"/>
        <v>0</v>
      </c>
      <c r="M25" s="8">
        <v>2</v>
      </c>
      <c r="N25" s="7">
        <f t="shared" si="2"/>
        <v>0</v>
      </c>
      <c r="O25" s="7">
        <f t="shared" si="3"/>
        <v>0</v>
      </c>
    </row>
    <row r="26" spans="1:15" x14ac:dyDescent="0.2">
      <c r="A26" s="7">
        <v>2015</v>
      </c>
      <c r="B26" s="5">
        <v>42047</v>
      </c>
      <c r="C26" s="7" t="s">
        <v>744</v>
      </c>
      <c r="D26" s="7" t="s">
        <v>717</v>
      </c>
      <c r="E26" s="7" t="s">
        <v>1084</v>
      </c>
      <c r="F26" s="23">
        <v>1</v>
      </c>
      <c r="G26" s="23">
        <v>2</v>
      </c>
      <c r="H26" s="23">
        <v>0</v>
      </c>
      <c r="I26" s="23">
        <v>0</v>
      </c>
      <c r="J26" s="23">
        <v>0</v>
      </c>
      <c r="K26" s="23">
        <f t="shared" si="0"/>
        <v>0</v>
      </c>
      <c r="L26" s="23">
        <f t="shared" si="1"/>
        <v>0</v>
      </c>
      <c r="M26" s="8">
        <v>0</v>
      </c>
      <c r="N26" s="7">
        <f t="shared" si="2"/>
        <v>0</v>
      </c>
      <c r="O26" s="7">
        <f t="shared" si="3"/>
        <v>0</v>
      </c>
    </row>
    <row r="27" spans="1:15" x14ac:dyDescent="0.2">
      <c r="A27" s="7">
        <v>2015</v>
      </c>
      <c r="B27" s="5">
        <v>42077</v>
      </c>
      <c r="C27" s="7" t="s">
        <v>745</v>
      </c>
      <c r="D27" s="7" t="s">
        <v>717</v>
      </c>
      <c r="E27" s="7" t="s">
        <v>1085</v>
      </c>
      <c r="F27" s="23">
        <v>0</v>
      </c>
      <c r="G27" s="23">
        <v>2</v>
      </c>
      <c r="H27" s="23">
        <v>0</v>
      </c>
      <c r="I27" s="23">
        <v>0</v>
      </c>
      <c r="J27" s="23">
        <v>0</v>
      </c>
      <c r="K27" s="23">
        <f t="shared" si="0"/>
        <v>0</v>
      </c>
      <c r="L27" s="23">
        <f t="shared" si="1"/>
        <v>0</v>
      </c>
      <c r="M27" s="8">
        <v>1</v>
      </c>
      <c r="N27" s="7">
        <f t="shared" si="2"/>
        <v>1</v>
      </c>
      <c r="O27" s="7">
        <f t="shared" si="3"/>
        <v>0</v>
      </c>
    </row>
    <row r="28" spans="1:15" x14ac:dyDescent="0.2">
      <c r="A28" s="7">
        <v>2015</v>
      </c>
      <c r="B28" s="5">
        <v>42081</v>
      </c>
      <c r="C28" s="7" t="s">
        <v>746</v>
      </c>
      <c r="D28" s="7" t="s">
        <v>728</v>
      </c>
      <c r="E28" s="7" t="s">
        <v>1086</v>
      </c>
      <c r="F28" s="23">
        <v>1</v>
      </c>
      <c r="G28" s="23">
        <v>5</v>
      </c>
      <c r="H28" s="23">
        <v>0</v>
      </c>
      <c r="I28" s="23">
        <v>0</v>
      </c>
      <c r="J28" s="23">
        <v>0</v>
      </c>
      <c r="K28" s="23">
        <f t="shared" si="0"/>
        <v>0</v>
      </c>
      <c r="L28" s="23">
        <f t="shared" si="1"/>
        <v>0</v>
      </c>
      <c r="M28" s="8">
        <v>2</v>
      </c>
      <c r="N28" s="7">
        <f t="shared" si="2"/>
        <v>0</v>
      </c>
      <c r="O28" s="7">
        <f t="shared" si="3"/>
        <v>0</v>
      </c>
    </row>
    <row r="29" spans="1:15" x14ac:dyDescent="0.2">
      <c r="A29" s="7">
        <v>2015</v>
      </c>
      <c r="B29" s="5">
        <v>42091</v>
      </c>
      <c r="C29" s="7" t="s">
        <v>747</v>
      </c>
      <c r="D29" s="7" t="s">
        <v>726</v>
      </c>
      <c r="E29" s="7" t="s">
        <v>1087</v>
      </c>
      <c r="F29" s="23">
        <v>0</v>
      </c>
      <c r="G29" s="23">
        <v>7</v>
      </c>
      <c r="H29" s="23">
        <v>0</v>
      </c>
      <c r="I29" s="23">
        <v>0</v>
      </c>
      <c r="J29" s="23">
        <v>0</v>
      </c>
      <c r="K29" s="23">
        <f t="shared" si="0"/>
        <v>0</v>
      </c>
      <c r="L29" s="23">
        <f t="shared" si="1"/>
        <v>0</v>
      </c>
      <c r="M29" s="8">
        <v>2</v>
      </c>
      <c r="N29" s="7">
        <f t="shared" si="2"/>
        <v>0</v>
      </c>
      <c r="O29" s="7">
        <f t="shared" si="3"/>
        <v>0</v>
      </c>
    </row>
    <row r="30" spans="1:15" x14ac:dyDescent="0.2">
      <c r="A30" s="7">
        <v>2015</v>
      </c>
      <c r="B30" s="5">
        <v>42113</v>
      </c>
      <c r="C30" s="7" t="s">
        <v>13</v>
      </c>
      <c r="D30" s="7" t="s">
        <v>728</v>
      </c>
      <c r="E30" s="7" t="s">
        <v>1088</v>
      </c>
      <c r="F30" s="23">
        <v>0</v>
      </c>
      <c r="G30" s="23">
        <v>0</v>
      </c>
      <c r="H30" s="23">
        <v>0</v>
      </c>
      <c r="I30" s="23">
        <v>0</v>
      </c>
      <c r="J30" s="23">
        <v>0</v>
      </c>
      <c r="K30" s="23">
        <f t="shared" si="0"/>
        <v>0</v>
      </c>
      <c r="L30" s="23">
        <f t="shared" si="1"/>
        <v>0</v>
      </c>
      <c r="M30" s="8">
        <v>0</v>
      </c>
      <c r="N30" s="7">
        <f t="shared" si="2"/>
        <v>0</v>
      </c>
      <c r="O30" s="7">
        <f t="shared" si="3"/>
        <v>0</v>
      </c>
    </row>
    <row r="31" spans="1:15" x14ac:dyDescent="0.2">
      <c r="A31" s="7">
        <v>2015</v>
      </c>
      <c r="B31" s="5">
        <v>42127</v>
      </c>
      <c r="C31" s="7" t="s">
        <v>748</v>
      </c>
      <c r="D31" s="7" t="s">
        <v>728</v>
      </c>
      <c r="E31" s="7" t="s">
        <v>1089</v>
      </c>
      <c r="F31" s="23">
        <v>3</v>
      </c>
      <c r="G31" s="23">
        <v>1</v>
      </c>
      <c r="H31" s="23">
        <v>0</v>
      </c>
      <c r="I31" s="23">
        <v>0</v>
      </c>
      <c r="J31" s="23">
        <v>0</v>
      </c>
      <c r="K31" s="23">
        <f t="shared" si="0"/>
        <v>0</v>
      </c>
      <c r="L31" s="23">
        <f t="shared" si="1"/>
        <v>0</v>
      </c>
      <c r="M31" s="8">
        <v>0</v>
      </c>
      <c r="N31" s="7">
        <f t="shared" si="2"/>
        <v>0</v>
      </c>
      <c r="O31" s="7">
        <f t="shared" si="3"/>
        <v>0</v>
      </c>
    </row>
    <row r="32" spans="1:15" x14ac:dyDescent="0.2">
      <c r="A32" s="7">
        <v>2015</v>
      </c>
      <c r="B32" s="5">
        <v>42150</v>
      </c>
      <c r="C32" s="7" t="s">
        <v>749</v>
      </c>
      <c r="D32" s="7" t="s">
        <v>717</v>
      </c>
      <c r="E32" s="7" t="s">
        <v>1090</v>
      </c>
      <c r="F32" s="23">
        <v>1</v>
      </c>
      <c r="G32" s="23">
        <v>1</v>
      </c>
      <c r="H32" s="23">
        <v>0</v>
      </c>
      <c r="I32" s="23">
        <v>0</v>
      </c>
      <c r="J32" s="23">
        <v>0</v>
      </c>
      <c r="K32" s="23">
        <f t="shared" si="0"/>
        <v>0</v>
      </c>
      <c r="L32" s="23">
        <f t="shared" si="1"/>
        <v>0</v>
      </c>
      <c r="M32" s="8">
        <v>0</v>
      </c>
      <c r="N32" s="7">
        <f t="shared" si="2"/>
        <v>0</v>
      </c>
      <c r="O32" s="7">
        <f t="shared" si="3"/>
        <v>0</v>
      </c>
    </row>
    <row r="33" spans="1:15" x14ac:dyDescent="0.2">
      <c r="A33" s="7">
        <v>2015</v>
      </c>
      <c r="B33" s="5">
        <v>42172</v>
      </c>
      <c r="C33" s="7" t="s">
        <v>750</v>
      </c>
      <c r="D33" s="7" t="s">
        <v>723</v>
      </c>
      <c r="E33" s="7" t="s">
        <v>1091</v>
      </c>
      <c r="F33" s="23">
        <v>9</v>
      </c>
      <c r="G33" s="23">
        <v>0</v>
      </c>
      <c r="H33" s="23">
        <v>0</v>
      </c>
      <c r="I33" s="23">
        <v>0</v>
      </c>
      <c r="J33" s="23">
        <v>0</v>
      </c>
      <c r="K33" s="23">
        <f t="shared" si="0"/>
        <v>0</v>
      </c>
      <c r="L33" s="23">
        <f t="shared" si="1"/>
        <v>0</v>
      </c>
      <c r="M33" s="8">
        <v>2</v>
      </c>
      <c r="N33" s="7">
        <f t="shared" si="2"/>
        <v>0</v>
      </c>
      <c r="O33" s="7">
        <f t="shared" si="3"/>
        <v>0</v>
      </c>
    </row>
    <row r="34" spans="1:15" x14ac:dyDescent="0.2">
      <c r="A34" s="7">
        <v>2015</v>
      </c>
      <c r="B34" s="5">
        <v>42190</v>
      </c>
      <c r="C34" s="7" t="s">
        <v>751</v>
      </c>
      <c r="D34" s="7" t="s">
        <v>717</v>
      </c>
      <c r="E34" s="7" t="s">
        <v>1092</v>
      </c>
      <c r="F34" s="23">
        <v>1</v>
      </c>
      <c r="G34" s="23">
        <v>0</v>
      </c>
      <c r="H34" s="23">
        <v>0</v>
      </c>
      <c r="I34" s="23">
        <v>0</v>
      </c>
      <c r="J34" s="23">
        <v>0</v>
      </c>
      <c r="K34" s="23">
        <f t="shared" si="0"/>
        <v>0</v>
      </c>
      <c r="L34" s="23">
        <f t="shared" si="1"/>
        <v>0</v>
      </c>
      <c r="M34" s="8">
        <v>1</v>
      </c>
      <c r="N34" s="7">
        <f t="shared" si="2"/>
        <v>1</v>
      </c>
      <c r="O34" s="7">
        <f t="shared" si="3"/>
        <v>0</v>
      </c>
    </row>
    <row r="35" spans="1:15" x14ac:dyDescent="0.2">
      <c r="A35" s="7">
        <v>2015</v>
      </c>
      <c r="B35" s="5">
        <v>42201</v>
      </c>
      <c r="C35" s="7" t="s">
        <v>752</v>
      </c>
      <c r="D35" s="7" t="s">
        <v>720</v>
      </c>
      <c r="E35" s="7" t="s">
        <v>1093</v>
      </c>
      <c r="F35" s="23">
        <v>5</v>
      </c>
      <c r="G35" s="23">
        <v>2</v>
      </c>
      <c r="H35" s="23">
        <v>0</v>
      </c>
      <c r="I35" s="23">
        <v>0</v>
      </c>
      <c r="J35" s="23">
        <v>1</v>
      </c>
      <c r="K35" s="23">
        <f t="shared" si="0"/>
        <v>0</v>
      </c>
      <c r="L35" s="23">
        <f t="shared" si="1"/>
        <v>1</v>
      </c>
      <c r="M35" s="8">
        <v>1</v>
      </c>
      <c r="N35" s="7">
        <f t="shared" si="2"/>
        <v>1</v>
      </c>
      <c r="O35" s="7">
        <f t="shared" si="3"/>
        <v>0</v>
      </c>
    </row>
    <row r="36" spans="1:15" x14ac:dyDescent="0.2">
      <c r="A36" s="7">
        <v>2015</v>
      </c>
      <c r="B36" s="5">
        <v>42208</v>
      </c>
      <c r="C36" s="7" t="s">
        <v>753</v>
      </c>
      <c r="D36" s="7" t="s">
        <v>717</v>
      </c>
      <c r="E36" s="7" t="s">
        <v>1094</v>
      </c>
      <c r="F36" s="23">
        <v>2</v>
      </c>
      <c r="G36" s="23">
        <v>9</v>
      </c>
      <c r="H36" s="23">
        <v>0</v>
      </c>
      <c r="I36" s="23">
        <v>0</v>
      </c>
      <c r="J36" s="23">
        <v>0</v>
      </c>
      <c r="K36" s="23">
        <f t="shared" si="0"/>
        <v>0</v>
      </c>
      <c r="L36" s="23">
        <f t="shared" si="1"/>
        <v>0</v>
      </c>
      <c r="M36" s="8">
        <v>3</v>
      </c>
      <c r="N36" s="7">
        <f t="shared" si="2"/>
        <v>0</v>
      </c>
      <c r="O36" s="7">
        <f t="shared" si="3"/>
        <v>1</v>
      </c>
    </row>
    <row r="37" spans="1:15" x14ac:dyDescent="0.2">
      <c r="A37" s="7">
        <v>2015</v>
      </c>
      <c r="B37" s="5">
        <v>42278</v>
      </c>
      <c r="C37" s="7" t="s">
        <v>754</v>
      </c>
      <c r="D37" s="7" t="s">
        <v>715</v>
      </c>
      <c r="E37" s="7" t="s">
        <v>1095</v>
      </c>
      <c r="F37" s="23">
        <v>9</v>
      </c>
      <c r="G37" s="23">
        <v>7</v>
      </c>
      <c r="H37" s="23">
        <v>0</v>
      </c>
      <c r="I37" s="23">
        <v>0</v>
      </c>
      <c r="J37" s="23">
        <v>0</v>
      </c>
      <c r="K37" s="23">
        <f t="shared" si="0"/>
        <v>0</v>
      </c>
      <c r="L37" s="23">
        <f t="shared" si="1"/>
        <v>0</v>
      </c>
      <c r="M37" s="8">
        <v>3</v>
      </c>
      <c r="N37" s="7">
        <f t="shared" si="2"/>
        <v>0</v>
      </c>
      <c r="O37" s="7">
        <f t="shared" si="3"/>
        <v>1</v>
      </c>
    </row>
    <row r="38" spans="1:15" x14ac:dyDescent="0.2">
      <c r="A38" s="7">
        <v>2015</v>
      </c>
      <c r="B38" s="5">
        <v>42303</v>
      </c>
      <c r="C38" s="7" t="s">
        <v>755</v>
      </c>
      <c r="D38" s="7" t="s">
        <v>717</v>
      </c>
      <c r="E38" s="7" t="s">
        <v>1096</v>
      </c>
      <c r="F38" s="23">
        <v>0</v>
      </c>
      <c r="G38" s="23">
        <v>2</v>
      </c>
      <c r="H38" s="23">
        <v>0</v>
      </c>
      <c r="I38" s="23">
        <v>0</v>
      </c>
      <c r="J38" s="23">
        <v>0</v>
      </c>
      <c r="K38" s="23">
        <f t="shared" si="0"/>
        <v>0</v>
      </c>
      <c r="L38" s="23">
        <f t="shared" si="1"/>
        <v>0</v>
      </c>
      <c r="M38" s="8">
        <v>3</v>
      </c>
      <c r="N38" s="7">
        <f t="shared" si="2"/>
        <v>0</v>
      </c>
      <c r="O38" s="7">
        <f t="shared" si="3"/>
        <v>1</v>
      </c>
    </row>
    <row r="39" spans="1:15" x14ac:dyDescent="0.2">
      <c r="A39" s="7">
        <v>2015</v>
      </c>
      <c r="B39" s="5">
        <v>42308</v>
      </c>
      <c r="C39" s="7" t="s">
        <v>756</v>
      </c>
      <c r="D39" s="7" t="s">
        <v>728</v>
      </c>
      <c r="E39" s="7" t="s">
        <v>1097</v>
      </c>
      <c r="F39" s="23">
        <v>3</v>
      </c>
      <c r="G39" s="23">
        <v>0</v>
      </c>
      <c r="H39" s="23">
        <v>0</v>
      </c>
      <c r="I39" s="23">
        <v>0</v>
      </c>
      <c r="J39" s="23">
        <v>0</v>
      </c>
      <c r="K39" s="23">
        <f t="shared" si="0"/>
        <v>0</v>
      </c>
      <c r="L39" s="23">
        <f t="shared" si="1"/>
        <v>0</v>
      </c>
      <c r="M39" s="8">
        <v>1</v>
      </c>
      <c r="N39" s="7">
        <f t="shared" si="2"/>
        <v>1</v>
      </c>
      <c r="O39" s="7">
        <f t="shared" si="3"/>
        <v>0</v>
      </c>
    </row>
    <row r="40" spans="1:15" x14ac:dyDescent="0.2">
      <c r="A40" s="7">
        <v>2015</v>
      </c>
      <c r="B40" s="5">
        <v>42335</v>
      </c>
      <c r="C40" s="7" t="s">
        <v>757</v>
      </c>
      <c r="D40" s="7" t="s">
        <v>733</v>
      </c>
      <c r="E40" s="7" t="s">
        <v>1098</v>
      </c>
      <c r="F40" s="23">
        <v>3</v>
      </c>
      <c r="G40" s="23">
        <v>9</v>
      </c>
      <c r="H40" s="23">
        <v>1</v>
      </c>
      <c r="I40" s="23">
        <v>1</v>
      </c>
      <c r="J40" s="23">
        <v>5</v>
      </c>
      <c r="K40" s="23">
        <f t="shared" si="0"/>
        <v>1</v>
      </c>
      <c r="L40" s="23">
        <f t="shared" si="1"/>
        <v>1</v>
      </c>
      <c r="M40" s="8">
        <v>1</v>
      </c>
      <c r="N40" s="7">
        <f t="shared" si="2"/>
        <v>1</v>
      </c>
      <c r="O40" s="7">
        <f t="shared" si="3"/>
        <v>0</v>
      </c>
    </row>
    <row r="41" spans="1:15" x14ac:dyDescent="0.2">
      <c r="A41" s="7">
        <v>2015</v>
      </c>
      <c r="B41" s="5">
        <v>42340</v>
      </c>
      <c r="C41" s="7" t="s">
        <v>758</v>
      </c>
      <c r="D41" s="7" t="s">
        <v>717</v>
      </c>
      <c r="E41" s="7" t="s">
        <v>1099</v>
      </c>
      <c r="F41" s="23">
        <v>14</v>
      </c>
      <c r="G41" s="23">
        <v>22</v>
      </c>
      <c r="H41" s="23">
        <v>0</v>
      </c>
      <c r="I41" s="23">
        <v>0</v>
      </c>
      <c r="J41" s="23">
        <v>0</v>
      </c>
      <c r="K41" s="23">
        <f t="shared" si="0"/>
        <v>0</v>
      </c>
      <c r="L41" s="23">
        <f t="shared" si="1"/>
        <v>0</v>
      </c>
      <c r="M41" s="8">
        <v>1</v>
      </c>
      <c r="N41" s="7">
        <f t="shared" si="2"/>
        <v>1</v>
      </c>
      <c r="O41" s="7">
        <f t="shared" si="3"/>
        <v>0</v>
      </c>
    </row>
    <row r="42" spans="1:15" x14ac:dyDescent="0.2">
      <c r="A42" s="7">
        <v>2016</v>
      </c>
      <c r="B42" s="5">
        <v>42420</v>
      </c>
      <c r="C42" s="7" t="s">
        <v>759</v>
      </c>
      <c r="D42" s="7" t="s">
        <v>728</v>
      </c>
      <c r="E42" s="7" t="s">
        <v>1100</v>
      </c>
      <c r="F42" s="23">
        <v>6</v>
      </c>
      <c r="G42" s="23">
        <v>2</v>
      </c>
      <c r="H42" s="23">
        <v>0</v>
      </c>
      <c r="I42" s="23">
        <v>0</v>
      </c>
      <c r="J42" s="23">
        <v>0</v>
      </c>
      <c r="K42" s="23">
        <f t="shared" si="0"/>
        <v>0</v>
      </c>
      <c r="L42" s="23">
        <f t="shared" si="1"/>
        <v>0</v>
      </c>
      <c r="M42" s="8">
        <v>2</v>
      </c>
      <c r="N42" s="7">
        <f t="shared" si="2"/>
        <v>0</v>
      </c>
      <c r="O42" s="7">
        <f t="shared" si="3"/>
        <v>0</v>
      </c>
    </row>
    <row r="43" spans="1:15" x14ac:dyDescent="0.2">
      <c r="A43" s="7">
        <v>2016</v>
      </c>
      <c r="B43" s="5">
        <v>42425</v>
      </c>
      <c r="C43" s="7" t="s">
        <v>760</v>
      </c>
      <c r="D43" s="7" t="s">
        <v>717</v>
      </c>
      <c r="E43" s="7" t="s">
        <v>1101</v>
      </c>
      <c r="F43" s="23">
        <v>3</v>
      </c>
      <c r="G43" s="23">
        <v>14</v>
      </c>
      <c r="H43" s="23">
        <v>0</v>
      </c>
      <c r="I43" s="23">
        <v>0</v>
      </c>
      <c r="J43" s="23">
        <v>0</v>
      </c>
      <c r="K43" s="23">
        <f t="shared" si="0"/>
        <v>0</v>
      </c>
      <c r="L43" s="23">
        <f t="shared" si="1"/>
        <v>0</v>
      </c>
      <c r="M43" s="8">
        <v>1</v>
      </c>
      <c r="N43" s="7">
        <f t="shared" si="2"/>
        <v>1</v>
      </c>
      <c r="O43" s="7">
        <f t="shared" si="3"/>
        <v>0</v>
      </c>
    </row>
    <row r="44" spans="1:15" x14ac:dyDescent="0.2">
      <c r="A44" s="7">
        <v>2016</v>
      </c>
      <c r="B44" s="5">
        <v>42429</v>
      </c>
      <c r="C44" s="7" t="s">
        <v>761</v>
      </c>
      <c r="D44" s="7" t="s">
        <v>715</v>
      </c>
      <c r="E44" s="7" t="s">
        <v>1102</v>
      </c>
      <c r="F44" s="23">
        <v>0</v>
      </c>
      <c r="G44" s="23">
        <v>4</v>
      </c>
      <c r="H44" s="23">
        <v>0</v>
      </c>
      <c r="I44" s="23">
        <v>0</v>
      </c>
      <c r="J44" s="23">
        <v>0</v>
      </c>
      <c r="K44" s="23">
        <f t="shared" si="0"/>
        <v>0</v>
      </c>
      <c r="L44" s="23">
        <f t="shared" si="1"/>
        <v>0</v>
      </c>
      <c r="M44" s="8">
        <v>2</v>
      </c>
      <c r="N44" s="7">
        <f t="shared" si="2"/>
        <v>0</v>
      </c>
      <c r="O44" s="7">
        <f t="shared" si="3"/>
        <v>0</v>
      </c>
    </row>
    <row r="45" spans="1:15" ht="34" x14ac:dyDescent="0.2">
      <c r="A45" s="7">
        <v>2016</v>
      </c>
      <c r="B45" s="5">
        <v>42442</v>
      </c>
      <c r="C45" s="7" t="s">
        <v>762</v>
      </c>
      <c r="D45" s="7" t="s">
        <v>720</v>
      </c>
      <c r="E45" s="7" t="s">
        <v>1103</v>
      </c>
      <c r="F45" s="23">
        <v>1</v>
      </c>
      <c r="G45" s="23">
        <v>0</v>
      </c>
      <c r="H45" s="23" t="s">
        <v>1104</v>
      </c>
      <c r="I45" s="23">
        <v>1</v>
      </c>
      <c r="J45" s="23">
        <v>0</v>
      </c>
      <c r="K45" s="23">
        <f t="shared" si="0"/>
        <v>1</v>
      </c>
      <c r="L45" s="23">
        <f t="shared" si="1"/>
        <v>0</v>
      </c>
      <c r="M45" s="8">
        <v>1</v>
      </c>
      <c r="N45" s="7">
        <f t="shared" si="2"/>
        <v>1</v>
      </c>
      <c r="O45" s="7">
        <f t="shared" si="3"/>
        <v>0</v>
      </c>
    </row>
    <row r="46" spans="1:15" x14ac:dyDescent="0.2">
      <c r="A46" s="7">
        <v>2016</v>
      </c>
      <c r="B46" s="5">
        <v>42483</v>
      </c>
      <c r="C46" s="7" t="s">
        <v>763</v>
      </c>
      <c r="D46" s="7" t="s">
        <v>715</v>
      </c>
      <c r="E46" s="7" t="s">
        <v>1105</v>
      </c>
      <c r="F46" s="23">
        <v>0</v>
      </c>
      <c r="G46" s="23">
        <v>2</v>
      </c>
      <c r="H46" s="23">
        <v>0</v>
      </c>
      <c r="I46" s="23">
        <v>0</v>
      </c>
      <c r="J46" s="23">
        <v>0</v>
      </c>
      <c r="K46" s="23">
        <f t="shared" si="0"/>
        <v>0</v>
      </c>
      <c r="L46" s="23">
        <f t="shared" si="1"/>
        <v>0</v>
      </c>
      <c r="M46" s="8">
        <v>1</v>
      </c>
      <c r="N46" s="7">
        <f t="shared" si="2"/>
        <v>1</v>
      </c>
      <c r="O46" s="7">
        <f t="shared" si="3"/>
        <v>0</v>
      </c>
    </row>
    <row r="47" spans="1:15" x14ac:dyDescent="0.2">
      <c r="A47" s="7">
        <v>2016</v>
      </c>
      <c r="B47" s="5">
        <v>42494</v>
      </c>
      <c r="C47" s="7" t="s">
        <v>764</v>
      </c>
      <c r="D47" s="7" t="s">
        <v>717</v>
      </c>
      <c r="E47" s="7" t="s">
        <v>1106</v>
      </c>
      <c r="F47" s="23">
        <v>1</v>
      </c>
      <c r="G47" s="23">
        <v>2</v>
      </c>
      <c r="H47" s="23">
        <v>0</v>
      </c>
      <c r="I47" s="23">
        <v>0</v>
      </c>
      <c r="J47" s="23">
        <v>0</v>
      </c>
      <c r="K47" s="23">
        <f t="shared" si="0"/>
        <v>0</v>
      </c>
      <c r="L47" s="23">
        <f t="shared" si="1"/>
        <v>0</v>
      </c>
      <c r="M47" s="8">
        <v>3</v>
      </c>
      <c r="N47" s="7">
        <f t="shared" si="2"/>
        <v>0</v>
      </c>
      <c r="O47" s="7">
        <f t="shared" si="3"/>
        <v>1</v>
      </c>
    </row>
    <row r="48" spans="1:15" x14ac:dyDescent="0.2">
      <c r="A48" s="7">
        <v>2016</v>
      </c>
      <c r="B48" s="5">
        <v>42514</v>
      </c>
      <c r="C48" s="7" t="s">
        <v>765</v>
      </c>
      <c r="D48" s="7" t="s">
        <v>728</v>
      </c>
      <c r="E48" s="7" t="s">
        <v>1107</v>
      </c>
      <c r="F48" s="23">
        <v>0</v>
      </c>
      <c r="G48" s="23">
        <v>2</v>
      </c>
      <c r="H48" s="23">
        <v>0</v>
      </c>
      <c r="I48" s="23">
        <v>0</v>
      </c>
      <c r="J48" s="23">
        <v>0</v>
      </c>
      <c r="K48" s="23">
        <f t="shared" si="0"/>
        <v>0</v>
      </c>
      <c r="L48" s="23">
        <f t="shared" si="1"/>
        <v>0</v>
      </c>
      <c r="M48" s="8">
        <v>2</v>
      </c>
      <c r="N48" s="7">
        <f t="shared" si="2"/>
        <v>0</v>
      </c>
      <c r="O48" s="7">
        <f t="shared" si="3"/>
        <v>0</v>
      </c>
    </row>
    <row r="49" spans="1:15" x14ac:dyDescent="0.2">
      <c r="A49" s="7">
        <v>2016</v>
      </c>
      <c r="B49" s="5">
        <v>42519</v>
      </c>
      <c r="C49" s="7" t="s">
        <v>766</v>
      </c>
      <c r="D49" s="7" t="s">
        <v>717</v>
      </c>
      <c r="E49" s="7" t="s">
        <v>1108</v>
      </c>
      <c r="F49" s="23">
        <v>1</v>
      </c>
      <c r="G49" s="23">
        <v>6</v>
      </c>
      <c r="H49" s="23">
        <v>0</v>
      </c>
      <c r="I49" s="23">
        <v>0</v>
      </c>
      <c r="J49" s="23">
        <v>2</v>
      </c>
      <c r="K49" s="23">
        <f t="shared" si="0"/>
        <v>0</v>
      </c>
      <c r="L49" s="23">
        <f t="shared" si="1"/>
        <v>1</v>
      </c>
      <c r="M49" s="8">
        <v>1</v>
      </c>
      <c r="N49" s="7">
        <f t="shared" si="2"/>
        <v>1</v>
      </c>
      <c r="O49" s="7">
        <f t="shared" si="3"/>
        <v>0</v>
      </c>
    </row>
    <row r="50" spans="1:15" x14ac:dyDescent="0.2">
      <c r="A50" s="7">
        <v>2016</v>
      </c>
      <c r="B50" s="5">
        <v>42533</v>
      </c>
      <c r="C50" s="7" t="s">
        <v>767</v>
      </c>
      <c r="D50" s="7" t="s">
        <v>717</v>
      </c>
      <c r="E50" s="7" t="s">
        <v>1109</v>
      </c>
      <c r="F50" s="23">
        <v>49</v>
      </c>
      <c r="G50" s="23">
        <v>53</v>
      </c>
      <c r="H50" s="23">
        <v>0</v>
      </c>
      <c r="I50" s="23">
        <v>0</v>
      </c>
      <c r="J50" s="23">
        <v>0</v>
      </c>
      <c r="K50" s="23">
        <f t="shared" si="0"/>
        <v>0</v>
      </c>
      <c r="L50" s="23">
        <f t="shared" si="1"/>
        <v>0</v>
      </c>
      <c r="M50" s="8">
        <v>1</v>
      </c>
      <c r="N50" s="7">
        <f t="shared" si="2"/>
        <v>1</v>
      </c>
      <c r="O50" s="7">
        <f t="shared" si="3"/>
        <v>0</v>
      </c>
    </row>
    <row r="51" spans="1:15" x14ac:dyDescent="0.2">
      <c r="A51" s="7">
        <v>2016</v>
      </c>
      <c r="B51" s="5">
        <v>42558</v>
      </c>
      <c r="C51" s="7" t="s">
        <v>768</v>
      </c>
      <c r="D51" s="7" t="s">
        <v>728</v>
      </c>
      <c r="E51" s="7" t="s">
        <v>1110</v>
      </c>
      <c r="F51" s="23">
        <v>1</v>
      </c>
      <c r="G51" s="23">
        <v>3</v>
      </c>
      <c r="H51" s="23">
        <v>0</v>
      </c>
      <c r="I51" s="23">
        <v>0</v>
      </c>
      <c r="J51" s="23">
        <v>1</v>
      </c>
      <c r="K51" s="23">
        <f t="shared" si="0"/>
        <v>0</v>
      </c>
      <c r="L51" s="23">
        <f t="shared" si="1"/>
        <v>1</v>
      </c>
      <c r="M51" s="8">
        <v>1</v>
      </c>
      <c r="N51" s="7">
        <f t="shared" si="2"/>
        <v>1</v>
      </c>
      <c r="O51" s="7">
        <f t="shared" si="3"/>
        <v>0</v>
      </c>
    </row>
    <row r="52" spans="1:15" x14ac:dyDescent="0.2">
      <c r="A52" s="7">
        <v>2016</v>
      </c>
      <c r="B52" s="5">
        <v>42558</v>
      </c>
      <c r="C52" s="7" t="s">
        <v>769</v>
      </c>
      <c r="D52" s="7" t="s">
        <v>728</v>
      </c>
      <c r="E52" s="7" t="s">
        <v>1111</v>
      </c>
      <c r="F52" s="23">
        <v>5</v>
      </c>
      <c r="G52" s="23">
        <v>11</v>
      </c>
      <c r="H52" s="23">
        <v>5</v>
      </c>
      <c r="I52" s="23">
        <v>5</v>
      </c>
      <c r="J52" s="23">
        <v>9</v>
      </c>
      <c r="K52" s="23">
        <f t="shared" si="0"/>
        <v>1</v>
      </c>
      <c r="L52" s="23">
        <f t="shared" si="1"/>
        <v>1</v>
      </c>
      <c r="M52" s="8">
        <v>1</v>
      </c>
      <c r="N52" s="7">
        <f t="shared" si="2"/>
        <v>1</v>
      </c>
      <c r="O52" s="7">
        <f t="shared" si="3"/>
        <v>0</v>
      </c>
    </row>
    <row r="53" spans="1:15" x14ac:dyDescent="0.2">
      <c r="A53" s="7">
        <v>2016</v>
      </c>
      <c r="B53" s="5">
        <v>42568</v>
      </c>
      <c r="C53" s="7" t="s">
        <v>770</v>
      </c>
      <c r="D53" s="7" t="s">
        <v>728</v>
      </c>
      <c r="E53" s="7" t="s">
        <v>1112</v>
      </c>
      <c r="F53" s="23">
        <v>3</v>
      </c>
      <c r="G53" s="23">
        <v>3</v>
      </c>
      <c r="H53" s="23">
        <v>3</v>
      </c>
      <c r="I53" s="23">
        <v>3</v>
      </c>
      <c r="J53" s="23">
        <v>3</v>
      </c>
      <c r="K53" s="23">
        <f t="shared" si="0"/>
        <v>1</v>
      </c>
      <c r="L53" s="23">
        <f t="shared" si="1"/>
        <v>1</v>
      </c>
      <c r="M53" s="8">
        <v>1</v>
      </c>
      <c r="N53" s="7">
        <f t="shared" si="2"/>
        <v>1</v>
      </c>
      <c r="O53" s="7">
        <f t="shared" si="3"/>
        <v>0</v>
      </c>
    </row>
    <row r="54" spans="1:15" x14ac:dyDescent="0.2">
      <c r="A54" s="7">
        <v>2016</v>
      </c>
      <c r="B54" s="5">
        <v>42581</v>
      </c>
      <c r="C54" s="7" t="s">
        <v>771</v>
      </c>
      <c r="D54" s="7" t="s">
        <v>726</v>
      </c>
      <c r="E54" s="7" t="s">
        <v>1113</v>
      </c>
      <c r="F54" s="23">
        <v>3</v>
      </c>
      <c r="G54" s="23">
        <v>1</v>
      </c>
      <c r="H54" s="23">
        <v>0</v>
      </c>
      <c r="I54" s="23">
        <v>0</v>
      </c>
      <c r="J54" s="23">
        <v>0</v>
      </c>
      <c r="K54" s="23">
        <f t="shared" si="0"/>
        <v>0</v>
      </c>
      <c r="L54" s="23">
        <f t="shared" si="1"/>
        <v>0</v>
      </c>
      <c r="M54" s="8">
        <v>2</v>
      </c>
      <c r="N54" s="7">
        <f t="shared" si="2"/>
        <v>0</v>
      </c>
      <c r="O54" s="7">
        <f t="shared" si="3"/>
        <v>0</v>
      </c>
    </row>
    <row r="55" spans="1:15" x14ac:dyDescent="0.2">
      <c r="A55" s="7">
        <v>2016</v>
      </c>
      <c r="B55" s="5">
        <v>42595</v>
      </c>
      <c r="C55" s="7" t="s">
        <v>772</v>
      </c>
      <c r="D55" s="7" t="s">
        <v>728</v>
      </c>
      <c r="E55" s="7" t="s">
        <v>1114</v>
      </c>
      <c r="F55" s="23">
        <v>0</v>
      </c>
      <c r="G55" s="23">
        <v>5</v>
      </c>
      <c r="H55" s="23">
        <v>0</v>
      </c>
      <c r="I55" s="23">
        <v>0</v>
      </c>
      <c r="J55" s="23">
        <v>0</v>
      </c>
      <c r="K55" s="23">
        <f t="shared" si="0"/>
        <v>0</v>
      </c>
      <c r="L55" s="23">
        <f t="shared" si="1"/>
        <v>0</v>
      </c>
      <c r="M55" s="8">
        <v>2</v>
      </c>
      <c r="N55" s="7">
        <f t="shared" si="2"/>
        <v>0</v>
      </c>
      <c r="O55" s="7">
        <f t="shared" si="3"/>
        <v>0</v>
      </c>
    </row>
    <row r="56" spans="1:15" x14ac:dyDescent="0.2">
      <c r="A56" s="7">
        <v>2016</v>
      </c>
      <c r="B56" s="5">
        <v>42629</v>
      </c>
      <c r="C56" s="7" t="s">
        <v>773</v>
      </c>
      <c r="D56" s="7" t="s">
        <v>728</v>
      </c>
      <c r="E56" s="7" t="s">
        <v>1115</v>
      </c>
      <c r="F56" s="23">
        <v>1</v>
      </c>
      <c r="G56" s="23">
        <v>5</v>
      </c>
      <c r="H56" s="23">
        <v>0</v>
      </c>
      <c r="I56" s="23">
        <v>0</v>
      </c>
      <c r="J56" s="23">
        <v>2</v>
      </c>
      <c r="K56" s="23">
        <f t="shared" si="0"/>
        <v>0</v>
      </c>
      <c r="L56" s="23">
        <f t="shared" si="1"/>
        <v>1</v>
      </c>
      <c r="M56" s="8">
        <v>1</v>
      </c>
      <c r="N56" s="7">
        <f t="shared" si="2"/>
        <v>1</v>
      </c>
      <c r="O56" s="7">
        <f t="shared" si="3"/>
        <v>0</v>
      </c>
    </row>
    <row r="57" spans="1:15" x14ac:dyDescent="0.2">
      <c r="A57" s="7">
        <v>2016</v>
      </c>
      <c r="B57" s="5">
        <v>42636</v>
      </c>
      <c r="C57" s="7" t="s">
        <v>774</v>
      </c>
      <c r="D57" s="7" t="s">
        <v>717</v>
      </c>
      <c r="E57" s="7" t="s">
        <v>1116</v>
      </c>
      <c r="F57" s="23">
        <v>5</v>
      </c>
      <c r="G57" s="23">
        <v>0</v>
      </c>
      <c r="H57" s="23">
        <v>0</v>
      </c>
      <c r="I57" s="23">
        <v>0</v>
      </c>
      <c r="J57" s="23">
        <v>0</v>
      </c>
      <c r="K57" s="23">
        <f t="shared" si="0"/>
        <v>0</v>
      </c>
      <c r="L57" s="23">
        <f t="shared" si="1"/>
        <v>0</v>
      </c>
      <c r="M57" s="8">
        <v>2</v>
      </c>
      <c r="N57" s="7">
        <f t="shared" si="2"/>
        <v>0</v>
      </c>
      <c r="O57" s="7">
        <f t="shared" si="3"/>
        <v>0</v>
      </c>
    </row>
    <row r="58" spans="1:15" x14ac:dyDescent="0.2">
      <c r="A58" s="7">
        <v>2016</v>
      </c>
      <c r="B58" s="5">
        <v>42639</v>
      </c>
      <c r="C58" s="7" t="s">
        <v>775</v>
      </c>
      <c r="D58" s="7" t="s">
        <v>728</v>
      </c>
      <c r="E58" s="7" t="s">
        <v>1117</v>
      </c>
      <c r="F58" s="23">
        <v>0</v>
      </c>
      <c r="G58" s="23">
        <v>9</v>
      </c>
      <c r="H58" s="23">
        <v>0</v>
      </c>
      <c r="I58" s="23">
        <v>0</v>
      </c>
      <c r="J58" s="23">
        <v>0</v>
      </c>
      <c r="K58" s="23">
        <f t="shared" si="0"/>
        <v>0</v>
      </c>
      <c r="L58" s="23">
        <f t="shared" si="1"/>
        <v>0</v>
      </c>
      <c r="M58" s="8">
        <v>1</v>
      </c>
      <c r="N58" s="7">
        <f t="shared" si="2"/>
        <v>1</v>
      </c>
      <c r="O58" s="7">
        <f t="shared" si="3"/>
        <v>0</v>
      </c>
    </row>
    <row r="59" spans="1:15" x14ac:dyDescent="0.2">
      <c r="A59" s="7">
        <v>2016</v>
      </c>
      <c r="B59" s="5">
        <v>42641</v>
      </c>
      <c r="C59" s="7" t="s">
        <v>22</v>
      </c>
      <c r="D59" s="7" t="s">
        <v>715</v>
      </c>
      <c r="E59" s="7" t="s">
        <v>1118</v>
      </c>
      <c r="F59" s="23">
        <v>2</v>
      </c>
      <c r="G59" s="23">
        <v>3</v>
      </c>
      <c r="H59" s="23">
        <v>0</v>
      </c>
      <c r="I59" s="23">
        <v>0</v>
      </c>
      <c r="J59" s="23">
        <v>0</v>
      </c>
      <c r="K59" s="23">
        <f t="shared" si="0"/>
        <v>0</v>
      </c>
      <c r="L59" s="23">
        <f t="shared" si="1"/>
        <v>0</v>
      </c>
      <c r="M59" s="8">
        <v>0</v>
      </c>
      <c r="N59" s="7">
        <f t="shared" si="2"/>
        <v>0</v>
      </c>
      <c r="O59" s="7">
        <f t="shared" si="3"/>
        <v>0</v>
      </c>
    </row>
    <row r="60" spans="1:15" x14ac:dyDescent="0.2">
      <c r="A60" s="7">
        <v>2016</v>
      </c>
      <c r="B60" s="5">
        <v>42668</v>
      </c>
      <c r="C60" s="7" t="s">
        <v>776</v>
      </c>
      <c r="D60" s="7" t="s">
        <v>717</v>
      </c>
      <c r="E60" s="7" t="s">
        <v>1119</v>
      </c>
      <c r="F60" s="23">
        <v>1</v>
      </c>
      <c r="G60" s="23">
        <v>3</v>
      </c>
      <c r="H60" s="23">
        <v>0</v>
      </c>
      <c r="I60" s="23">
        <v>0</v>
      </c>
      <c r="J60" s="23">
        <v>0</v>
      </c>
      <c r="K60" s="23">
        <f t="shared" si="0"/>
        <v>0</v>
      </c>
      <c r="L60" s="23">
        <f t="shared" si="1"/>
        <v>0</v>
      </c>
      <c r="M60" s="8">
        <v>0</v>
      </c>
      <c r="N60" s="7">
        <f t="shared" si="2"/>
        <v>0</v>
      </c>
      <c r="O60" s="7">
        <f t="shared" si="3"/>
        <v>0</v>
      </c>
    </row>
    <row r="61" spans="1:15" x14ac:dyDescent="0.2">
      <c r="A61" s="7">
        <v>2016</v>
      </c>
      <c r="B61" s="5">
        <v>42702</v>
      </c>
      <c r="C61" s="7" t="s">
        <v>777</v>
      </c>
      <c r="D61" s="7" t="s">
        <v>717</v>
      </c>
      <c r="E61" s="7" t="s">
        <v>1120</v>
      </c>
      <c r="F61" s="23">
        <v>1</v>
      </c>
      <c r="G61" s="23">
        <v>3</v>
      </c>
      <c r="H61" s="23">
        <v>0</v>
      </c>
      <c r="I61" s="23">
        <v>0</v>
      </c>
      <c r="J61" s="23">
        <v>0</v>
      </c>
      <c r="K61" s="23">
        <f t="shared" si="0"/>
        <v>0</v>
      </c>
      <c r="L61" s="23">
        <f t="shared" si="1"/>
        <v>0</v>
      </c>
      <c r="M61" s="8">
        <v>2</v>
      </c>
      <c r="N61" s="7">
        <f t="shared" si="2"/>
        <v>0</v>
      </c>
      <c r="O61" s="7">
        <f t="shared" si="3"/>
        <v>0</v>
      </c>
    </row>
    <row r="62" spans="1:15" x14ac:dyDescent="0.2">
      <c r="A62" s="7">
        <v>2017</v>
      </c>
      <c r="B62" s="5">
        <v>42741</v>
      </c>
      <c r="C62" s="7" t="s">
        <v>778</v>
      </c>
      <c r="D62" s="7" t="s">
        <v>720</v>
      </c>
      <c r="E62" s="7" t="s">
        <v>1121</v>
      </c>
      <c r="F62" s="23">
        <v>5</v>
      </c>
      <c r="G62" s="23">
        <v>8</v>
      </c>
      <c r="H62" s="23">
        <v>0</v>
      </c>
      <c r="I62" s="23">
        <v>0</v>
      </c>
      <c r="J62" s="23">
        <v>0</v>
      </c>
      <c r="K62" s="23">
        <f t="shared" si="0"/>
        <v>0</v>
      </c>
      <c r="L62" s="23">
        <f t="shared" si="1"/>
        <v>0</v>
      </c>
      <c r="M62" s="8">
        <v>1</v>
      </c>
      <c r="N62" s="7">
        <f t="shared" si="2"/>
        <v>1</v>
      </c>
      <c r="O62" s="7">
        <f t="shared" si="3"/>
        <v>0</v>
      </c>
    </row>
    <row r="63" spans="1:15" x14ac:dyDescent="0.2">
      <c r="A63" s="7">
        <v>2017</v>
      </c>
      <c r="B63" s="5">
        <v>42755</v>
      </c>
      <c r="C63" s="7" t="s">
        <v>779</v>
      </c>
      <c r="D63" s="7" t="s">
        <v>715</v>
      </c>
      <c r="E63" s="7" t="s">
        <v>1122</v>
      </c>
      <c r="F63" s="23">
        <v>0</v>
      </c>
      <c r="G63" s="23">
        <v>2</v>
      </c>
      <c r="H63" s="23">
        <v>0</v>
      </c>
      <c r="I63" s="23">
        <v>0</v>
      </c>
      <c r="J63" s="23">
        <v>0</v>
      </c>
      <c r="K63" s="23">
        <f t="shared" si="0"/>
        <v>0</v>
      </c>
      <c r="L63" s="23">
        <f t="shared" si="1"/>
        <v>0</v>
      </c>
      <c r="M63" s="8">
        <v>0</v>
      </c>
      <c r="N63" s="7">
        <f t="shared" si="2"/>
        <v>0</v>
      </c>
      <c r="O63" s="7">
        <f t="shared" si="3"/>
        <v>0</v>
      </c>
    </row>
    <row r="64" spans="1:15" x14ac:dyDescent="0.2">
      <c r="A64" s="7">
        <v>2017</v>
      </c>
      <c r="B64" s="5">
        <v>42816</v>
      </c>
      <c r="C64" s="7" t="s">
        <v>780</v>
      </c>
      <c r="D64" s="7" t="s">
        <v>717</v>
      </c>
      <c r="E64" s="7" t="s">
        <v>1123</v>
      </c>
      <c r="F64" s="23">
        <v>4</v>
      </c>
      <c r="G64" s="23">
        <v>0</v>
      </c>
      <c r="H64" s="23">
        <v>1</v>
      </c>
      <c r="I64" s="23">
        <v>1</v>
      </c>
      <c r="J64" s="23">
        <v>0</v>
      </c>
      <c r="K64" s="23">
        <f t="shared" si="0"/>
        <v>1</v>
      </c>
      <c r="L64" s="23">
        <f t="shared" si="1"/>
        <v>0</v>
      </c>
      <c r="M64" s="8">
        <v>1</v>
      </c>
      <c r="N64" s="7">
        <f t="shared" si="2"/>
        <v>1</v>
      </c>
      <c r="O64" s="7">
        <f t="shared" si="3"/>
        <v>0</v>
      </c>
    </row>
    <row r="65" spans="1:15" x14ac:dyDescent="0.2">
      <c r="A65" s="7">
        <v>2017</v>
      </c>
      <c r="B65" s="5">
        <v>42819</v>
      </c>
      <c r="C65" s="7" t="s">
        <v>781</v>
      </c>
      <c r="D65" s="7" t="s">
        <v>782</v>
      </c>
      <c r="E65" s="7" t="s">
        <v>1124</v>
      </c>
      <c r="F65" s="23">
        <v>1</v>
      </c>
      <c r="G65" s="23">
        <v>1</v>
      </c>
      <c r="H65" s="23">
        <v>0</v>
      </c>
      <c r="I65" s="23">
        <v>0</v>
      </c>
      <c r="J65" s="23">
        <v>0</v>
      </c>
      <c r="K65" s="23">
        <f t="shared" si="0"/>
        <v>0</v>
      </c>
      <c r="L65" s="23">
        <f t="shared" si="1"/>
        <v>0</v>
      </c>
      <c r="M65" s="8">
        <v>1</v>
      </c>
      <c r="N65" s="7">
        <f t="shared" si="2"/>
        <v>1</v>
      </c>
      <c r="O65" s="7">
        <f t="shared" si="3"/>
        <v>0</v>
      </c>
    </row>
    <row r="66" spans="1:15" x14ac:dyDescent="0.2">
      <c r="A66" s="7">
        <v>2017</v>
      </c>
      <c r="B66" s="5">
        <v>42821</v>
      </c>
      <c r="C66" s="7" t="s">
        <v>783</v>
      </c>
      <c r="D66" s="7" t="s">
        <v>728</v>
      </c>
      <c r="E66" s="7" t="s">
        <v>1125</v>
      </c>
      <c r="F66" s="23">
        <v>2</v>
      </c>
      <c r="G66" s="23">
        <v>4</v>
      </c>
      <c r="H66" s="23">
        <v>0</v>
      </c>
      <c r="I66" s="23">
        <v>0</v>
      </c>
      <c r="J66" s="23">
        <v>0</v>
      </c>
      <c r="K66" s="23">
        <f t="shared" si="0"/>
        <v>0</v>
      </c>
      <c r="L66" s="23">
        <f t="shared" si="1"/>
        <v>0</v>
      </c>
      <c r="M66" s="8">
        <v>2</v>
      </c>
      <c r="N66" s="7">
        <f t="shared" si="2"/>
        <v>0</v>
      </c>
      <c r="O66" s="7">
        <f t="shared" si="3"/>
        <v>0</v>
      </c>
    </row>
    <row r="67" spans="1:15" x14ac:dyDescent="0.2">
      <c r="A67" s="7">
        <v>2017</v>
      </c>
      <c r="B67" s="5">
        <v>42840</v>
      </c>
      <c r="C67" s="7" t="s">
        <v>784</v>
      </c>
      <c r="D67" s="7" t="s">
        <v>717</v>
      </c>
      <c r="E67" s="7" t="s">
        <v>1126</v>
      </c>
      <c r="F67" s="23">
        <v>0</v>
      </c>
      <c r="G67" s="23">
        <v>4</v>
      </c>
      <c r="H67" s="23">
        <v>0</v>
      </c>
      <c r="I67" s="23">
        <v>0</v>
      </c>
      <c r="J67" s="23">
        <v>0</v>
      </c>
      <c r="K67" s="23">
        <f t="shared" ref="K67:K130" si="4">IF(I67&gt;0,1,0)</f>
        <v>0</v>
      </c>
      <c r="L67" s="23">
        <f t="shared" ref="L67:L130" si="5">IF(J67&gt;0,1,0)</f>
        <v>0</v>
      </c>
      <c r="M67" s="8">
        <v>2</v>
      </c>
      <c r="N67" s="7">
        <f t="shared" ref="N67:N130" si="6">IF(M67=1,1,0)</f>
        <v>0</v>
      </c>
      <c r="O67" s="7">
        <f t="shared" ref="O67:O130" si="7">IF(M67=3,1,0)</f>
        <v>0</v>
      </c>
    </row>
    <row r="68" spans="1:15" x14ac:dyDescent="0.2">
      <c r="A68" s="7">
        <v>2017</v>
      </c>
      <c r="B68" s="5">
        <v>42843</v>
      </c>
      <c r="C68" s="7" t="s">
        <v>785</v>
      </c>
      <c r="D68" s="7" t="s">
        <v>728</v>
      </c>
      <c r="E68" s="7" t="s">
        <v>1127</v>
      </c>
      <c r="F68" s="23">
        <v>3</v>
      </c>
      <c r="G68" s="23">
        <v>0</v>
      </c>
      <c r="H68" s="23">
        <v>0</v>
      </c>
      <c r="I68" s="23">
        <v>0</v>
      </c>
      <c r="J68" s="23">
        <v>0</v>
      </c>
      <c r="K68" s="23">
        <f t="shared" si="4"/>
        <v>0</v>
      </c>
      <c r="L68" s="23">
        <f t="shared" si="5"/>
        <v>0</v>
      </c>
      <c r="M68" s="8">
        <v>1</v>
      </c>
      <c r="N68" s="7">
        <f t="shared" si="6"/>
        <v>1</v>
      </c>
      <c r="O68" s="7">
        <f t="shared" si="7"/>
        <v>0</v>
      </c>
    </row>
    <row r="69" spans="1:15" x14ac:dyDescent="0.2">
      <c r="A69" s="7">
        <v>2017</v>
      </c>
      <c r="B69" s="5">
        <v>42855</v>
      </c>
      <c r="C69" s="7" t="s">
        <v>786</v>
      </c>
      <c r="D69" s="7" t="s">
        <v>733</v>
      </c>
      <c r="E69" s="7" t="s">
        <v>1128</v>
      </c>
      <c r="F69" s="23">
        <v>3</v>
      </c>
      <c r="G69" s="23">
        <v>1</v>
      </c>
      <c r="H69" s="23">
        <v>0</v>
      </c>
      <c r="I69" s="23">
        <v>0</v>
      </c>
      <c r="J69" s="23">
        <v>0</v>
      </c>
      <c r="K69" s="23">
        <f t="shared" si="4"/>
        <v>0</v>
      </c>
      <c r="L69" s="23">
        <f t="shared" si="5"/>
        <v>0</v>
      </c>
      <c r="M69" s="8">
        <v>0</v>
      </c>
      <c r="N69" s="7">
        <f t="shared" si="6"/>
        <v>0</v>
      </c>
      <c r="O69" s="7">
        <f t="shared" si="7"/>
        <v>0</v>
      </c>
    </row>
    <row r="70" spans="1:15" x14ac:dyDescent="0.2">
      <c r="A70" s="7">
        <v>2017</v>
      </c>
      <c r="B70" s="5">
        <v>42855</v>
      </c>
      <c r="C70" s="7" t="s">
        <v>787</v>
      </c>
      <c r="D70" s="7" t="s">
        <v>726</v>
      </c>
      <c r="E70" s="7" t="s">
        <v>1129</v>
      </c>
      <c r="F70" s="23">
        <v>1</v>
      </c>
      <c r="G70" s="23">
        <v>7</v>
      </c>
      <c r="H70" s="23">
        <v>0</v>
      </c>
      <c r="I70" s="23">
        <v>0</v>
      </c>
      <c r="J70" s="23">
        <v>0</v>
      </c>
      <c r="K70" s="23">
        <f t="shared" si="4"/>
        <v>0</v>
      </c>
      <c r="L70" s="23">
        <f t="shared" si="5"/>
        <v>0</v>
      </c>
      <c r="M70" s="8">
        <v>1</v>
      </c>
      <c r="N70" s="7">
        <f t="shared" si="6"/>
        <v>1</v>
      </c>
      <c r="O70" s="7">
        <f t="shared" si="7"/>
        <v>0</v>
      </c>
    </row>
    <row r="71" spans="1:15" x14ac:dyDescent="0.2">
      <c r="A71" s="7">
        <v>2017</v>
      </c>
      <c r="B71" s="5">
        <v>42867</v>
      </c>
      <c r="C71" s="7" t="s">
        <v>788</v>
      </c>
      <c r="D71" s="7" t="s">
        <v>733</v>
      </c>
      <c r="E71" s="7" t="s">
        <v>1130</v>
      </c>
      <c r="F71" s="23">
        <v>3</v>
      </c>
      <c r="G71" s="23">
        <v>0</v>
      </c>
      <c r="H71" s="23">
        <v>1</v>
      </c>
      <c r="I71" s="23">
        <v>1</v>
      </c>
      <c r="J71" s="23">
        <v>0</v>
      </c>
      <c r="K71" s="23">
        <f t="shared" si="4"/>
        <v>1</v>
      </c>
      <c r="L71" s="23">
        <f t="shared" si="5"/>
        <v>0</v>
      </c>
      <c r="M71" s="8">
        <v>0</v>
      </c>
      <c r="N71" s="7">
        <f t="shared" si="6"/>
        <v>0</v>
      </c>
      <c r="O71" s="7">
        <f t="shared" si="7"/>
        <v>0</v>
      </c>
    </row>
    <row r="72" spans="1:15" x14ac:dyDescent="0.2">
      <c r="A72" s="7">
        <v>2017</v>
      </c>
      <c r="B72" s="5">
        <v>42891</v>
      </c>
      <c r="C72" s="7" t="s">
        <v>789</v>
      </c>
      <c r="D72" s="7" t="s">
        <v>717</v>
      </c>
      <c r="E72" s="7" t="s">
        <v>1131</v>
      </c>
      <c r="F72" s="23">
        <v>5</v>
      </c>
      <c r="G72" s="23">
        <v>0</v>
      </c>
      <c r="H72" s="23">
        <v>0</v>
      </c>
      <c r="I72" s="23">
        <v>0</v>
      </c>
      <c r="J72" s="23">
        <v>0</v>
      </c>
      <c r="K72" s="23">
        <f t="shared" si="4"/>
        <v>0</v>
      </c>
      <c r="L72" s="23">
        <f t="shared" si="5"/>
        <v>0</v>
      </c>
      <c r="M72" s="8">
        <v>0</v>
      </c>
      <c r="N72" s="7">
        <f t="shared" si="6"/>
        <v>0</v>
      </c>
      <c r="O72" s="7">
        <f t="shared" si="7"/>
        <v>0</v>
      </c>
    </row>
    <row r="73" spans="1:15" x14ac:dyDescent="0.2">
      <c r="A73" s="7">
        <v>2017</v>
      </c>
      <c r="B73" s="5">
        <v>42894</v>
      </c>
      <c r="C73" s="7" t="s">
        <v>790</v>
      </c>
      <c r="D73" s="7" t="s">
        <v>717</v>
      </c>
      <c r="E73" s="7" t="s">
        <v>1132</v>
      </c>
      <c r="F73" s="23">
        <v>3</v>
      </c>
      <c r="G73" s="23">
        <v>0</v>
      </c>
      <c r="H73" s="23">
        <v>0</v>
      </c>
      <c r="I73" s="23">
        <v>0</v>
      </c>
      <c r="J73" s="23">
        <v>0</v>
      </c>
      <c r="K73" s="23">
        <f t="shared" si="4"/>
        <v>0</v>
      </c>
      <c r="L73" s="23">
        <f t="shared" si="5"/>
        <v>0</v>
      </c>
      <c r="M73" s="8">
        <v>0</v>
      </c>
      <c r="N73" s="7">
        <f t="shared" si="6"/>
        <v>0</v>
      </c>
      <c r="O73" s="7">
        <f t="shared" si="7"/>
        <v>0</v>
      </c>
    </row>
    <row r="74" spans="1:15" x14ac:dyDescent="0.2">
      <c r="A74" s="7">
        <v>2017</v>
      </c>
      <c r="B74" s="5">
        <v>42900</v>
      </c>
      <c r="C74" s="7" t="s">
        <v>791</v>
      </c>
      <c r="D74" s="7" t="s">
        <v>728</v>
      </c>
      <c r="E74" s="7" t="s">
        <v>1133</v>
      </c>
      <c r="F74" s="23">
        <v>0</v>
      </c>
      <c r="G74" s="23">
        <v>4</v>
      </c>
      <c r="H74" s="23">
        <v>0</v>
      </c>
      <c r="I74" s="23">
        <v>0</v>
      </c>
      <c r="J74" s="23">
        <v>1</v>
      </c>
      <c r="K74" s="23">
        <f t="shared" si="4"/>
        <v>0</v>
      </c>
      <c r="L74" s="23">
        <f t="shared" si="5"/>
        <v>1</v>
      </c>
      <c r="M74" s="8">
        <v>1</v>
      </c>
      <c r="N74" s="7">
        <f t="shared" si="6"/>
        <v>1</v>
      </c>
      <c r="O74" s="7">
        <f t="shared" si="7"/>
        <v>0</v>
      </c>
    </row>
    <row r="75" spans="1:15" x14ac:dyDescent="0.2">
      <c r="A75" s="7">
        <v>2017</v>
      </c>
      <c r="B75" s="5">
        <v>42900</v>
      </c>
      <c r="C75" s="7" t="s">
        <v>792</v>
      </c>
      <c r="D75" s="7" t="s">
        <v>717</v>
      </c>
      <c r="E75" s="7" t="s">
        <v>1134</v>
      </c>
      <c r="F75" s="23">
        <v>3</v>
      </c>
      <c r="G75" s="23">
        <v>5</v>
      </c>
      <c r="H75" s="23">
        <v>0</v>
      </c>
      <c r="I75" s="23">
        <v>0</v>
      </c>
      <c r="J75" s="23">
        <v>0</v>
      </c>
      <c r="K75" s="23">
        <f t="shared" si="4"/>
        <v>0</v>
      </c>
      <c r="L75" s="23">
        <f t="shared" si="5"/>
        <v>0</v>
      </c>
      <c r="M75" s="8">
        <v>3</v>
      </c>
      <c r="N75" s="7">
        <f t="shared" si="6"/>
        <v>0</v>
      </c>
      <c r="O75" s="7">
        <f t="shared" si="7"/>
        <v>1</v>
      </c>
    </row>
    <row r="76" spans="1:15" x14ac:dyDescent="0.2">
      <c r="A76" s="7">
        <v>2017</v>
      </c>
      <c r="B76" s="5">
        <v>42901</v>
      </c>
      <c r="C76" s="7" t="s">
        <v>793</v>
      </c>
      <c r="D76" s="7" t="s">
        <v>717</v>
      </c>
      <c r="E76" s="7" t="s">
        <v>1135</v>
      </c>
      <c r="F76" s="23">
        <v>5</v>
      </c>
      <c r="G76" s="23">
        <v>0</v>
      </c>
      <c r="H76" s="23">
        <v>0</v>
      </c>
      <c r="I76" s="23">
        <v>0</v>
      </c>
      <c r="J76" s="23">
        <v>0</v>
      </c>
      <c r="K76" s="23">
        <f t="shared" si="4"/>
        <v>0</v>
      </c>
      <c r="L76" s="23">
        <f t="shared" si="5"/>
        <v>0</v>
      </c>
      <c r="M76" s="8">
        <v>2</v>
      </c>
      <c r="N76" s="7">
        <f t="shared" si="6"/>
        <v>0</v>
      </c>
      <c r="O76" s="7">
        <f t="shared" si="7"/>
        <v>0</v>
      </c>
    </row>
    <row r="77" spans="1:15" x14ac:dyDescent="0.2">
      <c r="A77" s="7">
        <v>2017</v>
      </c>
      <c r="B77" s="5">
        <v>42916</v>
      </c>
      <c r="C77" s="7" t="s">
        <v>794</v>
      </c>
      <c r="D77" s="7" t="s">
        <v>733</v>
      </c>
      <c r="E77" s="7" t="s">
        <v>1136</v>
      </c>
      <c r="F77" s="23">
        <v>1</v>
      </c>
      <c r="G77" s="23">
        <v>6</v>
      </c>
      <c r="H77" s="23">
        <v>0</v>
      </c>
      <c r="I77" s="23">
        <v>0</v>
      </c>
      <c r="J77" s="23">
        <v>0</v>
      </c>
      <c r="K77" s="23">
        <f t="shared" si="4"/>
        <v>0</v>
      </c>
      <c r="L77" s="23">
        <f t="shared" si="5"/>
        <v>0</v>
      </c>
      <c r="M77" s="8">
        <v>0</v>
      </c>
      <c r="N77" s="7">
        <f t="shared" si="6"/>
        <v>0</v>
      </c>
      <c r="O77" s="7">
        <f t="shared" si="7"/>
        <v>0</v>
      </c>
    </row>
    <row r="78" spans="1:15" x14ac:dyDescent="0.2">
      <c r="A78" s="7">
        <v>2017</v>
      </c>
      <c r="B78" s="5">
        <v>42946</v>
      </c>
      <c r="C78" s="7" t="s">
        <v>795</v>
      </c>
      <c r="D78" s="7" t="s">
        <v>728</v>
      </c>
      <c r="E78" s="7" t="s">
        <v>1137</v>
      </c>
      <c r="F78" s="23">
        <v>0</v>
      </c>
      <c r="G78" s="23">
        <v>0</v>
      </c>
      <c r="H78" s="23">
        <v>0</v>
      </c>
      <c r="I78" s="23">
        <v>0</v>
      </c>
      <c r="J78" s="23">
        <v>0</v>
      </c>
      <c r="K78" s="23">
        <f t="shared" si="4"/>
        <v>0</v>
      </c>
      <c r="L78" s="23">
        <f t="shared" si="5"/>
        <v>0</v>
      </c>
      <c r="M78" s="8">
        <v>2</v>
      </c>
      <c r="N78" s="7">
        <f t="shared" si="6"/>
        <v>0</v>
      </c>
      <c r="O78" s="7">
        <f t="shared" si="7"/>
        <v>0</v>
      </c>
    </row>
    <row r="79" spans="1:15" x14ac:dyDescent="0.2">
      <c r="A79" s="7">
        <v>2017</v>
      </c>
      <c r="B79" s="5">
        <v>42975</v>
      </c>
      <c r="C79" s="7" t="s">
        <v>796</v>
      </c>
      <c r="D79" s="7" t="s">
        <v>720</v>
      </c>
      <c r="E79" s="7" t="s">
        <v>1138</v>
      </c>
      <c r="F79" s="23">
        <v>2</v>
      </c>
      <c r="G79" s="23">
        <v>4</v>
      </c>
      <c r="H79" s="23">
        <v>0</v>
      </c>
      <c r="I79" s="23">
        <v>0</v>
      </c>
      <c r="J79" s="23">
        <v>0</v>
      </c>
      <c r="K79" s="23">
        <f t="shared" si="4"/>
        <v>0</v>
      </c>
      <c r="L79" s="23">
        <f t="shared" si="5"/>
        <v>0</v>
      </c>
      <c r="M79" s="8">
        <v>1</v>
      </c>
      <c r="N79" s="7">
        <f t="shared" si="6"/>
        <v>1</v>
      </c>
      <c r="O79" s="7">
        <f t="shared" si="7"/>
        <v>0</v>
      </c>
    </row>
    <row r="80" spans="1:15" x14ac:dyDescent="0.2">
      <c r="A80" s="7">
        <v>2017</v>
      </c>
      <c r="B80" s="5">
        <v>42991</v>
      </c>
      <c r="C80" s="7" t="s">
        <v>797</v>
      </c>
      <c r="D80" s="7" t="s">
        <v>715</v>
      </c>
      <c r="E80" s="7" t="s">
        <v>1139</v>
      </c>
      <c r="F80" s="23">
        <v>1</v>
      </c>
      <c r="G80" s="23">
        <v>3</v>
      </c>
      <c r="H80" s="23">
        <v>0</v>
      </c>
      <c r="I80" s="23">
        <v>0</v>
      </c>
      <c r="J80" s="23">
        <v>0</v>
      </c>
      <c r="K80" s="23">
        <f t="shared" si="4"/>
        <v>0</v>
      </c>
      <c r="L80" s="23">
        <f t="shared" si="5"/>
        <v>0</v>
      </c>
      <c r="M80" s="8">
        <v>0</v>
      </c>
      <c r="N80" s="7">
        <f t="shared" si="6"/>
        <v>0</v>
      </c>
      <c r="O80" s="7">
        <f t="shared" si="7"/>
        <v>0</v>
      </c>
    </row>
    <row r="81" spans="1:15" x14ac:dyDescent="0.2">
      <c r="A81" s="7">
        <v>2017</v>
      </c>
      <c r="B81" s="5">
        <v>43002</v>
      </c>
      <c r="C81" s="7" t="s">
        <v>28</v>
      </c>
      <c r="D81" s="7" t="s">
        <v>723</v>
      </c>
      <c r="E81" s="7" t="s">
        <v>1140</v>
      </c>
      <c r="F81" s="23">
        <v>1</v>
      </c>
      <c r="G81" s="23">
        <v>7</v>
      </c>
      <c r="H81" s="23">
        <v>0</v>
      </c>
      <c r="I81" s="23">
        <v>0</v>
      </c>
      <c r="J81" s="23">
        <v>0</v>
      </c>
      <c r="K81" s="23">
        <f t="shared" si="4"/>
        <v>0</v>
      </c>
      <c r="L81" s="23">
        <f t="shared" si="5"/>
        <v>0</v>
      </c>
      <c r="M81" s="8">
        <v>0</v>
      </c>
      <c r="N81" s="7">
        <f t="shared" si="6"/>
        <v>0</v>
      </c>
      <c r="O81" s="7">
        <f t="shared" si="7"/>
        <v>0</v>
      </c>
    </row>
    <row r="82" spans="1:15" x14ac:dyDescent="0.2">
      <c r="A82" s="7">
        <v>2017</v>
      </c>
      <c r="B82" s="5">
        <v>43009</v>
      </c>
      <c r="C82" s="7" t="s">
        <v>798</v>
      </c>
      <c r="D82" s="7" t="s">
        <v>728</v>
      </c>
      <c r="E82" s="7" t="s">
        <v>1141</v>
      </c>
      <c r="F82" s="23">
        <v>58</v>
      </c>
      <c r="G82" s="23">
        <v>489</v>
      </c>
      <c r="H82" s="23">
        <v>2</v>
      </c>
      <c r="I82" s="23">
        <v>2</v>
      </c>
      <c r="J82" s="23">
        <v>0</v>
      </c>
      <c r="K82" s="23">
        <f t="shared" si="4"/>
        <v>1</v>
      </c>
      <c r="L82" s="23">
        <f t="shared" si="5"/>
        <v>0</v>
      </c>
      <c r="M82" s="8">
        <v>0</v>
      </c>
      <c r="N82" s="7">
        <f t="shared" si="6"/>
        <v>0</v>
      </c>
      <c r="O82" s="7">
        <f t="shared" si="7"/>
        <v>0</v>
      </c>
    </row>
    <row r="83" spans="1:15" x14ac:dyDescent="0.2">
      <c r="A83" s="7">
        <v>2017</v>
      </c>
      <c r="B83" s="5">
        <v>43026</v>
      </c>
      <c r="C83" s="7" t="s">
        <v>799</v>
      </c>
      <c r="D83" s="7" t="s">
        <v>717</v>
      </c>
      <c r="E83" s="7" t="s">
        <v>1142</v>
      </c>
      <c r="F83" s="23">
        <v>3</v>
      </c>
      <c r="G83" s="23">
        <v>3</v>
      </c>
      <c r="H83" s="23">
        <v>0</v>
      </c>
      <c r="I83" s="23">
        <v>0</v>
      </c>
      <c r="J83" s="23">
        <v>0</v>
      </c>
      <c r="K83" s="23">
        <f t="shared" si="4"/>
        <v>0</v>
      </c>
      <c r="L83" s="23">
        <f t="shared" si="5"/>
        <v>0</v>
      </c>
      <c r="M83" s="8">
        <v>2</v>
      </c>
      <c r="N83" s="7">
        <f t="shared" si="6"/>
        <v>0</v>
      </c>
      <c r="O83" s="7">
        <f t="shared" si="7"/>
        <v>0</v>
      </c>
    </row>
    <row r="84" spans="1:15" x14ac:dyDescent="0.2">
      <c r="A84" s="7">
        <v>2017</v>
      </c>
      <c r="B84" s="5">
        <v>43031</v>
      </c>
      <c r="C84" s="7" t="s">
        <v>29</v>
      </c>
      <c r="D84" s="7" t="s">
        <v>717</v>
      </c>
      <c r="E84" s="7" t="s">
        <v>1143</v>
      </c>
      <c r="F84" s="23">
        <v>2</v>
      </c>
      <c r="G84" s="23">
        <v>3</v>
      </c>
      <c r="H84" s="23">
        <v>0</v>
      </c>
      <c r="I84" s="23">
        <v>0</v>
      </c>
      <c r="J84" s="23">
        <v>1</v>
      </c>
      <c r="K84" s="23">
        <f t="shared" si="4"/>
        <v>0</v>
      </c>
      <c r="L84" s="23">
        <f t="shared" si="5"/>
        <v>1</v>
      </c>
      <c r="M84" s="8">
        <v>2</v>
      </c>
      <c r="N84" s="7">
        <f t="shared" si="6"/>
        <v>0</v>
      </c>
      <c r="O84" s="7">
        <f t="shared" si="7"/>
        <v>0</v>
      </c>
    </row>
    <row r="85" spans="1:15" x14ac:dyDescent="0.2">
      <c r="A85" s="7">
        <v>2017</v>
      </c>
      <c r="B85" s="5">
        <v>43040</v>
      </c>
      <c r="C85" s="7" t="s">
        <v>800</v>
      </c>
      <c r="D85" s="7" t="s">
        <v>717</v>
      </c>
      <c r="E85" s="7" t="s">
        <v>1144</v>
      </c>
      <c r="F85" s="23">
        <v>3</v>
      </c>
      <c r="G85" s="23">
        <v>0</v>
      </c>
      <c r="H85" s="23">
        <v>0</v>
      </c>
      <c r="I85" s="23">
        <v>0</v>
      </c>
      <c r="J85" s="23">
        <v>0</v>
      </c>
      <c r="K85" s="23">
        <f t="shared" si="4"/>
        <v>0</v>
      </c>
      <c r="L85" s="23">
        <f t="shared" si="5"/>
        <v>0</v>
      </c>
      <c r="M85" s="8">
        <v>2</v>
      </c>
      <c r="N85" s="7">
        <f t="shared" si="6"/>
        <v>0</v>
      </c>
      <c r="O85" s="7">
        <f t="shared" si="7"/>
        <v>0</v>
      </c>
    </row>
    <row r="86" spans="1:15" x14ac:dyDescent="0.2">
      <c r="A86" s="7">
        <v>2017</v>
      </c>
      <c r="B86" s="5">
        <v>43044</v>
      </c>
      <c r="C86" s="7" t="s">
        <v>30</v>
      </c>
      <c r="D86" s="7" t="s">
        <v>723</v>
      </c>
      <c r="E86" s="7" t="s">
        <v>1145</v>
      </c>
      <c r="F86" s="23">
        <v>26</v>
      </c>
      <c r="G86" s="23">
        <v>20</v>
      </c>
      <c r="H86" s="23">
        <v>0</v>
      </c>
      <c r="I86" s="23">
        <v>0</v>
      </c>
      <c r="J86" s="23">
        <v>0</v>
      </c>
      <c r="K86" s="23">
        <f t="shared" si="4"/>
        <v>0</v>
      </c>
      <c r="L86" s="23">
        <f t="shared" si="5"/>
        <v>0</v>
      </c>
      <c r="M86" s="8">
        <v>0</v>
      </c>
      <c r="N86" s="7">
        <f t="shared" si="6"/>
        <v>0</v>
      </c>
      <c r="O86" s="7">
        <f t="shared" si="7"/>
        <v>0</v>
      </c>
    </row>
    <row r="87" spans="1:15" x14ac:dyDescent="0.2">
      <c r="A87" s="7">
        <v>2017</v>
      </c>
      <c r="B87" s="5">
        <v>43053</v>
      </c>
      <c r="C87" s="7" t="s">
        <v>801</v>
      </c>
      <c r="D87" s="7" t="s">
        <v>715</v>
      </c>
      <c r="E87" s="7" t="s">
        <v>1146</v>
      </c>
      <c r="F87" s="23">
        <v>5</v>
      </c>
      <c r="G87" s="23">
        <v>14</v>
      </c>
      <c r="H87" s="23">
        <v>0</v>
      </c>
      <c r="I87" s="23">
        <v>0</v>
      </c>
      <c r="J87" s="23">
        <v>0</v>
      </c>
      <c r="K87" s="23">
        <f t="shared" si="4"/>
        <v>0</v>
      </c>
      <c r="L87" s="23">
        <f t="shared" si="5"/>
        <v>0</v>
      </c>
      <c r="M87" s="8">
        <v>3</v>
      </c>
      <c r="N87" s="7">
        <f t="shared" si="6"/>
        <v>0</v>
      </c>
      <c r="O87" s="7">
        <f t="shared" si="7"/>
        <v>1</v>
      </c>
    </row>
    <row r="88" spans="1:15" x14ac:dyDescent="0.2">
      <c r="A88" s="7">
        <v>2017</v>
      </c>
      <c r="B88" s="5">
        <v>43053</v>
      </c>
      <c r="C88" s="7" t="s">
        <v>802</v>
      </c>
      <c r="D88" s="7" t="s">
        <v>717</v>
      </c>
      <c r="E88" s="7" t="s">
        <v>1147</v>
      </c>
      <c r="F88" s="23">
        <v>0</v>
      </c>
      <c r="G88" s="23">
        <v>1</v>
      </c>
      <c r="H88" s="23">
        <v>0</v>
      </c>
      <c r="I88" s="23">
        <v>0</v>
      </c>
      <c r="J88" s="23">
        <v>0</v>
      </c>
      <c r="K88" s="23">
        <f t="shared" si="4"/>
        <v>0</v>
      </c>
      <c r="L88" s="23">
        <f t="shared" si="5"/>
        <v>0</v>
      </c>
      <c r="M88" s="8">
        <v>1</v>
      </c>
      <c r="N88" s="7">
        <f t="shared" si="6"/>
        <v>1</v>
      </c>
      <c r="O88" s="7">
        <f t="shared" si="7"/>
        <v>0</v>
      </c>
    </row>
    <row r="89" spans="1:15" x14ac:dyDescent="0.2">
      <c r="A89" s="7">
        <v>2017</v>
      </c>
      <c r="B89" s="5">
        <v>43056</v>
      </c>
      <c r="C89" s="7" t="s">
        <v>31</v>
      </c>
      <c r="D89" s="7" t="s">
        <v>717</v>
      </c>
      <c r="E89" s="7" t="s">
        <v>1148</v>
      </c>
      <c r="F89" s="23">
        <v>1</v>
      </c>
      <c r="G89" s="23">
        <v>1</v>
      </c>
      <c r="H89" s="23">
        <v>0</v>
      </c>
      <c r="I89" s="23">
        <v>0</v>
      </c>
      <c r="J89" s="23">
        <v>0</v>
      </c>
      <c r="K89" s="23">
        <f t="shared" si="4"/>
        <v>0</v>
      </c>
      <c r="L89" s="23">
        <f t="shared" si="5"/>
        <v>0</v>
      </c>
      <c r="M89" s="8">
        <v>0</v>
      </c>
      <c r="N89" s="7">
        <f t="shared" si="6"/>
        <v>0</v>
      </c>
      <c r="O89" s="7">
        <f t="shared" si="7"/>
        <v>0</v>
      </c>
    </row>
    <row r="90" spans="1:15" x14ac:dyDescent="0.2">
      <c r="A90" s="7">
        <v>2017</v>
      </c>
      <c r="B90" s="5">
        <v>43076</v>
      </c>
      <c r="C90" s="7" t="s">
        <v>803</v>
      </c>
      <c r="D90" s="7" t="s">
        <v>715</v>
      </c>
      <c r="E90" s="7" t="s">
        <v>1149</v>
      </c>
      <c r="F90" s="23">
        <v>2</v>
      </c>
      <c r="G90" s="23">
        <v>0</v>
      </c>
      <c r="H90" s="23">
        <v>0</v>
      </c>
      <c r="I90" s="23">
        <v>0</v>
      </c>
      <c r="J90" s="23">
        <v>0</v>
      </c>
      <c r="K90" s="23">
        <f t="shared" si="4"/>
        <v>0</v>
      </c>
      <c r="L90" s="23">
        <f t="shared" si="5"/>
        <v>0</v>
      </c>
      <c r="M90" s="8">
        <v>0</v>
      </c>
      <c r="N90" s="7">
        <f t="shared" si="6"/>
        <v>0</v>
      </c>
      <c r="O90" s="7">
        <f t="shared" si="7"/>
        <v>0</v>
      </c>
    </row>
    <row r="91" spans="1:15" x14ac:dyDescent="0.2">
      <c r="A91" s="7">
        <v>2017</v>
      </c>
      <c r="B91" s="5">
        <v>43084</v>
      </c>
      <c r="C91" s="7" t="s">
        <v>804</v>
      </c>
      <c r="D91" s="7" t="s">
        <v>728</v>
      </c>
      <c r="E91" s="7" t="s">
        <v>1150</v>
      </c>
      <c r="F91" s="23">
        <v>0</v>
      </c>
      <c r="G91" s="23">
        <v>3</v>
      </c>
      <c r="H91" s="23">
        <v>0</v>
      </c>
      <c r="I91" s="23">
        <v>0</v>
      </c>
      <c r="J91" s="23">
        <v>1</v>
      </c>
      <c r="K91" s="23">
        <f t="shared" si="4"/>
        <v>0</v>
      </c>
      <c r="L91" s="23">
        <f t="shared" si="5"/>
        <v>1</v>
      </c>
      <c r="M91" s="8">
        <v>0</v>
      </c>
      <c r="N91" s="7">
        <f t="shared" si="6"/>
        <v>0</v>
      </c>
      <c r="O91" s="7">
        <f t="shared" si="7"/>
        <v>0</v>
      </c>
    </row>
    <row r="92" spans="1:15" x14ac:dyDescent="0.2">
      <c r="A92" s="7">
        <v>2017</v>
      </c>
      <c r="B92" s="5">
        <v>43089</v>
      </c>
      <c r="C92" s="7" t="s">
        <v>805</v>
      </c>
      <c r="D92" s="7" t="s">
        <v>733</v>
      </c>
      <c r="E92" s="7" t="s">
        <v>1151</v>
      </c>
      <c r="F92" s="23">
        <v>0</v>
      </c>
      <c r="G92" s="23">
        <v>1</v>
      </c>
      <c r="H92" s="23">
        <v>0</v>
      </c>
      <c r="I92" s="23">
        <v>0</v>
      </c>
      <c r="J92" s="23">
        <v>0</v>
      </c>
      <c r="K92" s="23">
        <f t="shared" si="4"/>
        <v>0</v>
      </c>
      <c r="L92" s="23">
        <f t="shared" si="5"/>
        <v>0</v>
      </c>
      <c r="M92" s="8">
        <v>3</v>
      </c>
      <c r="N92" s="7">
        <f t="shared" si="6"/>
        <v>0</v>
      </c>
      <c r="O92" s="7">
        <f t="shared" si="7"/>
        <v>1</v>
      </c>
    </row>
    <row r="93" spans="1:15" x14ac:dyDescent="0.2">
      <c r="A93" s="7">
        <v>2018</v>
      </c>
      <c r="B93" s="5">
        <v>43123</v>
      </c>
      <c r="C93" s="7" t="s">
        <v>806</v>
      </c>
      <c r="D93" s="7" t="s">
        <v>715</v>
      </c>
      <c r="E93" s="7" t="s">
        <v>1152</v>
      </c>
      <c r="F93" s="23">
        <v>2</v>
      </c>
      <c r="G93" s="23">
        <v>21</v>
      </c>
      <c r="H93" s="23">
        <v>0</v>
      </c>
      <c r="I93" s="23">
        <v>0</v>
      </c>
      <c r="J93" s="23">
        <v>0</v>
      </c>
      <c r="K93" s="23">
        <f t="shared" si="4"/>
        <v>0</v>
      </c>
      <c r="L93" s="23">
        <f t="shared" si="5"/>
        <v>0</v>
      </c>
      <c r="M93" s="8">
        <v>1</v>
      </c>
      <c r="N93" s="7">
        <f t="shared" si="6"/>
        <v>1</v>
      </c>
      <c r="O93" s="7">
        <f t="shared" si="7"/>
        <v>0</v>
      </c>
    </row>
    <row r="94" spans="1:15" x14ac:dyDescent="0.2">
      <c r="A94" s="7">
        <v>2018</v>
      </c>
      <c r="B94" s="5">
        <v>43145</v>
      </c>
      <c r="C94" s="7" t="s">
        <v>807</v>
      </c>
      <c r="D94" s="7" t="s">
        <v>715</v>
      </c>
      <c r="E94" s="7" t="s">
        <v>1153</v>
      </c>
      <c r="F94" s="23">
        <v>17</v>
      </c>
      <c r="G94" s="23">
        <v>17</v>
      </c>
      <c r="H94" s="23">
        <v>0</v>
      </c>
      <c r="I94" s="23">
        <v>0</v>
      </c>
      <c r="J94" s="23">
        <v>0</v>
      </c>
      <c r="K94" s="23">
        <f t="shared" si="4"/>
        <v>0</v>
      </c>
      <c r="L94" s="23">
        <f t="shared" si="5"/>
        <v>0</v>
      </c>
      <c r="M94" s="8">
        <v>2</v>
      </c>
      <c r="N94" s="7">
        <f t="shared" si="6"/>
        <v>0</v>
      </c>
      <c r="O94" s="7">
        <f t="shared" si="7"/>
        <v>0</v>
      </c>
    </row>
    <row r="95" spans="1:15" x14ac:dyDescent="0.2">
      <c r="A95" s="7">
        <v>2018</v>
      </c>
      <c r="B95" s="5">
        <v>43166</v>
      </c>
      <c r="C95" s="7" t="s">
        <v>808</v>
      </c>
      <c r="D95" s="7" t="s">
        <v>717</v>
      </c>
      <c r="E95" s="7" t="s">
        <v>1154</v>
      </c>
      <c r="F95" s="23">
        <v>2</v>
      </c>
      <c r="G95" s="23">
        <v>2</v>
      </c>
      <c r="H95" s="23">
        <v>0</v>
      </c>
      <c r="I95" s="23">
        <v>0</v>
      </c>
      <c r="J95" s="23">
        <v>0</v>
      </c>
      <c r="K95" s="23">
        <f t="shared" si="4"/>
        <v>0</v>
      </c>
      <c r="L95" s="23">
        <f t="shared" si="5"/>
        <v>0</v>
      </c>
      <c r="M95" s="8">
        <v>2</v>
      </c>
      <c r="N95" s="7">
        <f t="shared" si="6"/>
        <v>0</v>
      </c>
      <c r="O95" s="7">
        <f t="shared" si="7"/>
        <v>0</v>
      </c>
    </row>
    <row r="96" spans="1:15" x14ac:dyDescent="0.2">
      <c r="A96" s="7">
        <v>2018</v>
      </c>
      <c r="B96" s="5">
        <v>43193</v>
      </c>
      <c r="C96" s="7" t="s">
        <v>809</v>
      </c>
      <c r="D96" s="7" t="s">
        <v>717</v>
      </c>
      <c r="E96" s="7" t="s">
        <v>1155</v>
      </c>
      <c r="F96" s="23">
        <v>0</v>
      </c>
      <c r="G96" s="23">
        <v>4</v>
      </c>
      <c r="H96" s="23">
        <v>0</v>
      </c>
      <c r="I96" s="23">
        <v>0</v>
      </c>
      <c r="J96" s="23">
        <v>0</v>
      </c>
      <c r="K96" s="23">
        <f t="shared" si="4"/>
        <v>0</v>
      </c>
      <c r="L96" s="23">
        <f t="shared" si="5"/>
        <v>0</v>
      </c>
      <c r="M96" s="8">
        <v>0</v>
      </c>
      <c r="N96" s="7">
        <f t="shared" si="6"/>
        <v>0</v>
      </c>
      <c r="O96" s="7">
        <f t="shared" si="7"/>
        <v>0</v>
      </c>
    </row>
    <row r="97" spans="1:15" x14ac:dyDescent="0.2">
      <c r="A97" s="7">
        <v>2018</v>
      </c>
      <c r="B97" s="5">
        <v>43212</v>
      </c>
      <c r="C97" s="7" t="s">
        <v>810</v>
      </c>
      <c r="D97" s="7" t="s">
        <v>717</v>
      </c>
      <c r="E97" s="7" t="s">
        <v>1156</v>
      </c>
      <c r="F97" s="23">
        <v>4</v>
      </c>
      <c r="G97" s="23">
        <v>4</v>
      </c>
      <c r="H97" s="23">
        <v>0</v>
      </c>
      <c r="I97" s="23">
        <v>0</v>
      </c>
      <c r="J97" s="23">
        <v>0</v>
      </c>
      <c r="K97" s="23">
        <f t="shared" si="4"/>
        <v>0</v>
      </c>
      <c r="L97" s="23">
        <f t="shared" si="5"/>
        <v>0</v>
      </c>
      <c r="M97" s="8">
        <v>2</v>
      </c>
      <c r="N97" s="7">
        <f t="shared" si="6"/>
        <v>0</v>
      </c>
      <c r="O97" s="7">
        <f t="shared" si="7"/>
        <v>0</v>
      </c>
    </row>
    <row r="98" spans="1:15" x14ac:dyDescent="0.2">
      <c r="A98" s="7">
        <v>2018</v>
      </c>
      <c r="B98" s="5">
        <v>43224</v>
      </c>
      <c r="C98" s="7" t="s">
        <v>811</v>
      </c>
      <c r="D98" s="7" t="s">
        <v>728</v>
      </c>
      <c r="E98" s="7" t="s">
        <v>1157</v>
      </c>
      <c r="F98" s="23">
        <v>0</v>
      </c>
      <c r="G98" s="23">
        <v>3</v>
      </c>
      <c r="H98" s="23">
        <v>0</v>
      </c>
      <c r="I98" s="23">
        <v>0</v>
      </c>
      <c r="J98" s="23">
        <v>0</v>
      </c>
      <c r="K98" s="23">
        <f t="shared" si="4"/>
        <v>0</v>
      </c>
      <c r="L98" s="23">
        <f t="shared" si="5"/>
        <v>0</v>
      </c>
      <c r="M98" s="8">
        <v>3</v>
      </c>
      <c r="N98" s="7">
        <f t="shared" si="6"/>
        <v>0</v>
      </c>
      <c r="O98" s="7">
        <f t="shared" si="7"/>
        <v>1</v>
      </c>
    </row>
    <row r="99" spans="1:15" x14ac:dyDescent="0.2">
      <c r="A99" s="7">
        <v>2018</v>
      </c>
      <c r="B99" s="5">
        <v>43231</v>
      </c>
      <c r="C99" s="7" t="s">
        <v>812</v>
      </c>
      <c r="D99" s="7" t="s">
        <v>728</v>
      </c>
      <c r="E99" s="7" t="s">
        <v>1158</v>
      </c>
      <c r="F99" s="23">
        <v>1</v>
      </c>
      <c r="G99" s="23">
        <v>0</v>
      </c>
      <c r="H99" s="23">
        <v>0</v>
      </c>
      <c r="I99" s="23">
        <v>0</v>
      </c>
      <c r="J99" s="23">
        <v>0</v>
      </c>
      <c r="K99" s="23">
        <f t="shared" si="4"/>
        <v>0</v>
      </c>
      <c r="L99" s="23">
        <f t="shared" si="5"/>
        <v>0</v>
      </c>
      <c r="M99" s="8">
        <v>1</v>
      </c>
      <c r="N99" s="7">
        <f t="shared" si="6"/>
        <v>1</v>
      </c>
      <c r="O99" s="7">
        <f t="shared" si="7"/>
        <v>0</v>
      </c>
    </row>
    <row r="100" spans="1:15" x14ac:dyDescent="0.2">
      <c r="A100" s="7">
        <v>2018</v>
      </c>
      <c r="B100" s="5">
        <v>43236</v>
      </c>
      <c r="C100" s="7" t="s">
        <v>813</v>
      </c>
      <c r="D100" s="7" t="s">
        <v>715</v>
      </c>
      <c r="E100" s="7" t="s">
        <v>1159</v>
      </c>
      <c r="F100" s="23">
        <v>0</v>
      </c>
      <c r="G100" s="23">
        <v>0</v>
      </c>
      <c r="H100" s="23">
        <v>0</v>
      </c>
      <c r="I100" s="23">
        <v>0</v>
      </c>
      <c r="J100" s="23">
        <v>0</v>
      </c>
      <c r="K100" s="23">
        <f t="shared" si="4"/>
        <v>0</v>
      </c>
      <c r="L100" s="23">
        <f t="shared" si="5"/>
        <v>0</v>
      </c>
      <c r="M100" s="8">
        <v>1</v>
      </c>
      <c r="N100" s="7">
        <f t="shared" si="6"/>
        <v>1</v>
      </c>
      <c r="O100" s="7">
        <f t="shared" si="7"/>
        <v>0</v>
      </c>
    </row>
    <row r="101" spans="1:15" x14ac:dyDescent="0.2">
      <c r="A101" s="7">
        <v>2018</v>
      </c>
      <c r="B101" s="5">
        <v>43238</v>
      </c>
      <c r="C101" s="7" t="s">
        <v>814</v>
      </c>
      <c r="D101" s="7" t="s">
        <v>715</v>
      </c>
      <c r="E101" s="7" t="s">
        <v>1160</v>
      </c>
      <c r="F101" s="23">
        <v>10</v>
      </c>
      <c r="G101" s="23">
        <v>12</v>
      </c>
      <c r="H101" s="23">
        <v>0</v>
      </c>
      <c r="I101" s="23">
        <v>0</v>
      </c>
      <c r="J101" s="23">
        <v>1</v>
      </c>
      <c r="K101" s="23">
        <f t="shared" si="4"/>
        <v>0</v>
      </c>
      <c r="L101" s="23">
        <f t="shared" si="5"/>
        <v>1</v>
      </c>
      <c r="M101" s="8">
        <v>1</v>
      </c>
      <c r="N101" s="7">
        <f t="shared" si="6"/>
        <v>1</v>
      </c>
      <c r="O101" s="7">
        <f t="shared" si="7"/>
        <v>0</v>
      </c>
    </row>
    <row r="102" spans="1:15" x14ac:dyDescent="0.2">
      <c r="A102" s="7">
        <v>2018</v>
      </c>
      <c r="B102" s="5">
        <v>43244</v>
      </c>
      <c r="C102" s="7" t="s">
        <v>33</v>
      </c>
      <c r="D102" s="7" t="s">
        <v>717</v>
      </c>
      <c r="E102" s="7" t="s">
        <v>1161</v>
      </c>
      <c r="F102" s="23">
        <v>0</v>
      </c>
      <c r="G102" s="23">
        <v>4</v>
      </c>
      <c r="H102" s="23">
        <v>0</v>
      </c>
      <c r="I102" s="23">
        <v>0</v>
      </c>
      <c r="J102" s="23">
        <v>0</v>
      </c>
      <c r="K102" s="23">
        <f t="shared" si="4"/>
        <v>0</v>
      </c>
      <c r="L102" s="23">
        <f t="shared" si="5"/>
        <v>0</v>
      </c>
      <c r="M102" s="8">
        <v>0</v>
      </c>
      <c r="N102" s="7">
        <f t="shared" si="6"/>
        <v>0</v>
      </c>
      <c r="O102" s="7">
        <f t="shared" si="7"/>
        <v>0</v>
      </c>
    </row>
    <row r="103" spans="1:15" x14ac:dyDescent="0.2">
      <c r="A103" s="7">
        <v>2018</v>
      </c>
      <c r="B103" s="5">
        <v>43245</v>
      </c>
      <c r="C103" s="7" t="s">
        <v>815</v>
      </c>
      <c r="D103" s="7" t="s">
        <v>715</v>
      </c>
      <c r="E103" s="7" t="s">
        <v>1162</v>
      </c>
      <c r="F103" s="23">
        <v>0</v>
      </c>
      <c r="G103" s="23">
        <v>2</v>
      </c>
      <c r="H103" s="23">
        <v>0</v>
      </c>
      <c r="I103" s="23">
        <v>0</v>
      </c>
      <c r="J103" s="23">
        <v>0</v>
      </c>
      <c r="K103" s="23">
        <f t="shared" si="4"/>
        <v>0</v>
      </c>
      <c r="L103" s="23">
        <f t="shared" si="5"/>
        <v>0</v>
      </c>
      <c r="M103" s="8">
        <v>0</v>
      </c>
      <c r="N103" s="7">
        <f t="shared" si="6"/>
        <v>0</v>
      </c>
      <c r="O103" s="7">
        <f t="shared" si="7"/>
        <v>0</v>
      </c>
    </row>
    <row r="104" spans="1:15" x14ac:dyDescent="0.2">
      <c r="A104" s="7">
        <v>2018</v>
      </c>
      <c r="B104" s="5">
        <v>43264</v>
      </c>
      <c r="C104" s="7" t="s">
        <v>816</v>
      </c>
      <c r="D104" s="7" t="s">
        <v>728</v>
      </c>
      <c r="E104" s="7" t="s">
        <v>1163</v>
      </c>
      <c r="F104" s="23">
        <v>0</v>
      </c>
      <c r="G104" s="23">
        <v>0</v>
      </c>
      <c r="H104" s="23">
        <v>0</v>
      </c>
      <c r="I104" s="23">
        <v>0</v>
      </c>
      <c r="J104" s="23">
        <v>0</v>
      </c>
      <c r="K104" s="23">
        <f t="shared" si="4"/>
        <v>0</v>
      </c>
      <c r="L104" s="23">
        <f t="shared" si="5"/>
        <v>0</v>
      </c>
      <c r="M104" s="8">
        <v>0</v>
      </c>
      <c r="N104" s="7">
        <f t="shared" si="6"/>
        <v>0</v>
      </c>
      <c r="O104" s="7">
        <f t="shared" si="7"/>
        <v>0</v>
      </c>
    </row>
    <row r="105" spans="1:15" x14ac:dyDescent="0.2">
      <c r="A105" s="7">
        <v>2018</v>
      </c>
      <c r="B105" s="5">
        <v>43280</v>
      </c>
      <c r="C105" s="7" t="s">
        <v>817</v>
      </c>
      <c r="D105" s="7" t="s">
        <v>717</v>
      </c>
      <c r="E105" s="7" t="s">
        <v>1164</v>
      </c>
      <c r="F105" s="23">
        <v>5</v>
      </c>
      <c r="G105" s="23">
        <v>2</v>
      </c>
      <c r="H105" s="23">
        <v>0</v>
      </c>
      <c r="I105" s="23">
        <v>0</v>
      </c>
      <c r="J105" s="23">
        <v>0</v>
      </c>
      <c r="K105" s="23">
        <f t="shared" si="4"/>
        <v>0</v>
      </c>
      <c r="L105" s="23">
        <f t="shared" si="5"/>
        <v>0</v>
      </c>
      <c r="M105" s="8">
        <v>1</v>
      </c>
      <c r="N105" s="7">
        <f t="shared" si="6"/>
        <v>1</v>
      </c>
      <c r="O105" s="7">
        <f t="shared" si="7"/>
        <v>0</v>
      </c>
    </row>
    <row r="106" spans="1:15" x14ac:dyDescent="0.2">
      <c r="A106" s="7">
        <v>2018</v>
      </c>
      <c r="B106" s="5">
        <v>43286</v>
      </c>
      <c r="C106" s="7" t="s">
        <v>818</v>
      </c>
      <c r="D106" s="7" t="s">
        <v>728</v>
      </c>
      <c r="E106" s="7" t="s">
        <v>1165</v>
      </c>
      <c r="F106" s="23">
        <v>0</v>
      </c>
      <c r="G106" s="23">
        <v>6</v>
      </c>
      <c r="H106" s="23">
        <v>0</v>
      </c>
      <c r="I106" s="23">
        <v>0</v>
      </c>
      <c r="J106" s="23">
        <v>0</v>
      </c>
      <c r="K106" s="23">
        <f t="shared" si="4"/>
        <v>0</v>
      </c>
      <c r="L106" s="23">
        <f t="shared" si="5"/>
        <v>0</v>
      </c>
      <c r="M106" s="8">
        <v>2</v>
      </c>
      <c r="N106" s="7">
        <f t="shared" si="6"/>
        <v>0</v>
      </c>
      <c r="O106" s="7">
        <f t="shared" si="7"/>
        <v>0</v>
      </c>
    </row>
    <row r="107" spans="1:15" x14ac:dyDescent="0.2">
      <c r="A107" s="7">
        <v>2018</v>
      </c>
      <c r="B107" s="5">
        <v>43326</v>
      </c>
      <c r="C107" s="7" t="s">
        <v>819</v>
      </c>
      <c r="D107" s="7" t="s">
        <v>717</v>
      </c>
      <c r="E107" s="7" t="s">
        <v>1166</v>
      </c>
      <c r="F107" s="23">
        <v>0</v>
      </c>
      <c r="G107" s="23">
        <v>5</v>
      </c>
      <c r="H107" s="23">
        <v>0</v>
      </c>
      <c r="I107" s="23">
        <v>0</v>
      </c>
      <c r="J107" s="23">
        <v>0</v>
      </c>
      <c r="K107" s="23">
        <f t="shared" si="4"/>
        <v>0</v>
      </c>
      <c r="L107" s="23">
        <f t="shared" si="5"/>
        <v>0</v>
      </c>
      <c r="M107" s="8">
        <v>2</v>
      </c>
      <c r="N107" s="7">
        <f t="shared" si="6"/>
        <v>0</v>
      </c>
      <c r="O107" s="7">
        <f t="shared" si="7"/>
        <v>0</v>
      </c>
    </row>
    <row r="108" spans="1:15" x14ac:dyDescent="0.2">
      <c r="A108" s="7">
        <v>2018</v>
      </c>
      <c r="B108" s="5">
        <v>43332</v>
      </c>
      <c r="C108" s="7" t="s">
        <v>820</v>
      </c>
      <c r="D108" s="7" t="s">
        <v>717</v>
      </c>
      <c r="E108" s="7" t="s">
        <v>1167</v>
      </c>
      <c r="F108" s="23">
        <v>1</v>
      </c>
      <c r="G108" s="23">
        <v>1</v>
      </c>
      <c r="H108" s="23">
        <v>0</v>
      </c>
      <c r="I108" s="23">
        <v>0</v>
      </c>
      <c r="J108" s="23">
        <v>0</v>
      </c>
      <c r="K108" s="23">
        <f t="shared" si="4"/>
        <v>0</v>
      </c>
      <c r="L108" s="23">
        <f t="shared" si="5"/>
        <v>0</v>
      </c>
      <c r="M108" s="8">
        <v>3</v>
      </c>
      <c r="N108" s="7">
        <f t="shared" si="6"/>
        <v>0</v>
      </c>
      <c r="O108" s="7">
        <f t="shared" si="7"/>
        <v>1</v>
      </c>
    </row>
    <row r="109" spans="1:15" x14ac:dyDescent="0.2">
      <c r="A109" s="7">
        <v>2018</v>
      </c>
      <c r="B109" s="5">
        <v>43338</v>
      </c>
      <c r="C109" s="7" t="s">
        <v>821</v>
      </c>
      <c r="D109" s="7" t="s">
        <v>717</v>
      </c>
      <c r="E109" s="7" t="s">
        <v>1168</v>
      </c>
      <c r="F109" s="23">
        <v>2</v>
      </c>
      <c r="G109" s="23">
        <v>11</v>
      </c>
      <c r="H109" s="23">
        <v>0</v>
      </c>
      <c r="I109" s="23">
        <v>0</v>
      </c>
      <c r="J109" s="23">
        <v>0</v>
      </c>
      <c r="K109" s="23">
        <f t="shared" si="4"/>
        <v>0</v>
      </c>
      <c r="L109" s="23">
        <f t="shared" si="5"/>
        <v>0</v>
      </c>
      <c r="M109" s="8">
        <v>0</v>
      </c>
      <c r="N109" s="7">
        <f t="shared" si="6"/>
        <v>0</v>
      </c>
      <c r="O109" s="7">
        <f t="shared" si="7"/>
        <v>0</v>
      </c>
    </row>
    <row r="110" spans="1:15" x14ac:dyDescent="0.2">
      <c r="A110" s="7">
        <v>2018</v>
      </c>
      <c r="B110" s="5">
        <v>43349</v>
      </c>
      <c r="C110" s="7" t="s">
        <v>822</v>
      </c>
      <c r="D110" s="7" t="s">
        <v>717</v>
      </c>
      <c r="E110" s="7" t="s">
        <v>1169</v>
      </c>
      <c r="F110" s="23">
        <v>3</v>
      </c>
      <c r="G110" s="23">
        <v>2</v>
      </c>
      <c r="H110" s="23">
        <v>0</v>
      </c>
      <c r="I110" s="23">
        <v>0</v>
      </c>
      <c r="J110" s="23">
        <v>0</v>
      </c>
      <c r="K110" s="23">
        <f t="shared" si="4"/>
        <v>0</v>
      </c>
      <c r="L110" s="23">
        <f t="shared" si="5"/>
        <v>0</v>
      </c>
      <c r="M110" s="8">
        <v>1</v>
      </c>
      <c r="N110" s="7">
        <f t="shared" si="6"/>
        <v>1</v>
      </c>
      <c r="O110" s="7">
        <f t="shared" si="7"/>
        <v>0</v>
      </c>
    </row>
    <row r="111" spans="1:15" x14ac:dyDescent="0.2">
      <c r="A111" s="7">
        <v>2018</v>
      </c>
      <c r="B111" s="5">
        <v>43355</v>
      </c>
      <c r="C111" s="7" t="s">
        <v>823</v>
      </c>
      <c r="D111" s="7" t="s">
        <v>717</v>
      </c>
      <c r="E111" s="7" t="s">
        <v>1170</v>
      </c>
      <c r="F111" s="23">
        <v>5</v>
      </c>
      <c r="G111" s="23">
        <v>0</v>
      </c>
      <c r="H111" s="23">
        <v>0</v>
      </c>
      <c r="I111" s="23">
        <v>0</v>
      </c>
      <c r="J111" s="23">
        <v>0</v>
      </c>
      <c r="K111" s="23">
        <f t="shared" si="4"/>
        <v>0</v>
      </c>
      <c r="L111" s="23">
        <f t="shared" si="5"/>
        <v>0</v>
      </c>
      <c r="M111" s="8">
        <v>3</v>
      </c>
      <c r="N111" s="7">
        <f t="shared" si="6"/>
        <v>0</v>
      </c>
      <c r="O111" s="7">
        <f t="shared" si="7"/>
        <v>1</v>
      </c>
    </row>
    <row r="112" spans="1:15" x14ac:dyDescent="0.2">
      <c r="A112" s="7">
        <v>2018</v>
      </c>
      <c r="B112" s="5">
        <v>43362</v>
      </c>
      <c r="C112" s="7" t="s">
        <v>824</v>
      </c>
      <c r="D112" s="7" t="s">
        <v>717</v>
      </c>
      <c r="E112" s="7" t="s">
        <v>1171</v>
      </c>
      <c r="F112" s="23">
        <v>0</v>
      </c>
      <c r="G112" s="23">
        <v>4</v>
      </c>
      <c r="H112" s="23">
        <v>0</v>
      </c>
      <c r="I112" s="23">
        <v>0</v>
      </c>
      <c r="J112" s="23">
        <v>0</v>
      </c>
      <c r="K112" s="23">
        <f t="shared" si="4"/>
        <v>0</v>
      </c>
      <c r="L112" s="23">
        <f t="shared" si="5"/>
        <v>0</v>
      </c>
      <c r="M112" s="8">
        <v>1</v>
      </c>
      <c r="N112" s="7">
        <f t="shared" si="6"/>
        <v>1</v>
      </c>
      <c r="O112" s="7">
        <f t="shared" si="7"/>
        <v>0</v>
      </c>
    </row>
    <row r="113" spans="1:15" x14ac:dyDescent="0.2">
      <c r="A113" s="7">
        <v>2018</v>
      </c>
      <c r="B113" s="5">
        <v>43362</v>
      </c>
      <c r="C113" s="7" t="s">
        <v>825</v>
      </c>
      <c r="D113" s="7" t="s">
        <v>720</v>
      </c>
      <c r="E113" s="7" t="s">
        <v>1172</v>
      </c>
      <c r="F113" s="23">
        <v>0</v>
      </c>
      <c r="G113" s="23">
        <v>4</v>
      </c>
      <c r="H113" s="23">
        <v>0</v>
      </c>
      <c r="I113" s="23">
        <v>0</v>
      </c>
      <c r="J113" s="23">
        <v>1</v>
      </c>
      <c r="K113" s="23">
        <f t="shared" si="4"/>
        <v>0</v>
      </c>
      <c r="L113" s="23">
        <f t="shared" si="5"/>
        <v>1</v>
      </c>
      <c r="M113" s="8">
        <v>1</v>
      </c>
      <c r="N113" s="7">
        <f t="shared" si="6"/>
        <v>1</v>
      </c>
      <c r="O113" s="7">
        <f t="shared" si="7"/>
        <v>0</v>
      </c>
    </row>
    <row r="114" spans="1:15" x14ac:dyDescent="0.2">
      <c r="A114" s="7">
        <v>2018</v>
      </c>
      <c r="B114" s="5">
        <v>43363</v>
      </c>
      <c r="C114" s="7" t="s">
        <v>826</v>
      </c>
      <c r="D114" s="7" t="s">
        <v>717</v>
      </c>
      <c r="E114" s="7" t="s">
        <v>1173</v>
      </c>
      <c r="F114" s="23">
        <v>3</v>
      </c>
      <c r="G114" s="23">
        <v>3</v>
      </c>
      <c r="H114" s="23">
        <v>0</v>
      </c>
      <c r="I114" s="23">
        <v>0</v>
      </c>
      <c r="J114" s="23">
        <v>0</v>
      </c>
      <c r="K114" s="23">
        <f t="shared" si="4"/>
        <v>0</v>
      </c>
      <c r="L114" s="23">
        <f t="shared" si="5"/>
        <v>0</v>
      </c>
      <c r="M114" s="8">
        <v>0</v>
      </c>
      <c r="N114" s="7">
        <f t="shared" si="6"/>
        <v>0</v>
      </c>
      <c r="O114" s="7">
        <f t="shared" si="7"/>
        <v>0</v>
      </c>
    </row>
    <row r="115" spans="1:15" x14ac:dyDescent="0.2">
      <c r="A115" s="7">
        <v>2018</v>
      </c>
      <c r="B115" s="5">
        <v>43397</v>
      </c>
      <c r="C115" s="7" t="s">
        <v>40</v>
      </c>
      <c r="D115" s="7" t="s">
        <v>717</v>
      </c>
      <c r="E115" s="7" t="s">
        <v>1174</v>
      </c>
      <c r="F115" s="23">
        <v>2</v>
      </c>
      <c r="G115" s="23">
        <v>0</v>
      </c>
      <c r="H115" s="23">
        <v>0</v>
      </c>
      <c r="I115" s="23">
        <v>0</v>
      </c>
      <c r="J115" s="23">
        <v>0</v>
      </c>
      <c r="K115" s="23">
        <f t="shared" si="4"/>
        <v>0</v>
      </c>
      <c r="L115" s="23">
        <f t="shared" si="5"/>
        <v>0</v>
      </c>
      <c r="M115" s="8">
        <v>2</v>
      </c>
      <c r="N115" s="7">
        <f t="shared" si="6"/>
        <v>0</v>
      </c>
      <c r="O115" s="7">
        <f t="shared" si="7"/>
        <v>0</v>
      </c>
    </row>
    <row r="116" spans="1:15" x14ac:dyDescent="0.2">
      <c r="A116" s="7">
        <v>2018</v>
      </c>
      <c r="B116" s="5">
        <v>43400</v>
      </c>
      <c r="C116" s="7" t="s">
        <v>827</v>
      </c>
      <c r="D116" s="7" t="s">
        <v>723</v>
      </c>
      <c r="E116" s="7" t="s">
        <v>1175</v>
      </c>
      <c r="F116" s="23">
        <v>11</v>
      </c>
      <c r="G116" s="23">
        <v>6</v>
      </c>
      <c r="H116" s="23">
        <v>0</v>
      </c>
      <c r="I116" s="23">
        <v>0</v>
      </c>
      <c r="J116" s="23">
        <v>4</v>
      </c>
      <c r="K116" s="23">
        <f t="shared" si="4"/>
        <v>0</v>
      </c>
      <c r="L116" s="23">
        <f t="shared" si="5"/>
        <v>1</v>
      </c>
      <c r="M116" s="8">
        <v>1</v>
      </c>
      <c r="N116" s="7">
        <f t="shared" si="6"/>
        <v>1</v>
      </c>
      <c r="O116" s="7">
        <f t="shared" si="7"/>
        <v>0</v>
      </c>
    </row>
    <row r="117" spans="1:15" x14ac:dyDescent="0.2">
      <c r="A117" s="7">
        <v>2018</v>
      </c>
      <c r="B117" s="5">
        <v>43406</v>
      </c>
      <c r="C117" s="7" t="s">
        <v>828</v>
      </c>
      <c r="D117" s="7" t="s">
        <v>717</v>
      </c>
      <c r="E117" s="7" t="s">
        <v>1176</v>
      </c>
      <c r="F117" s="23">
        <v>2</v>
      </c>
      <c r="G117" s="23">
        <v>5</v>
      </c>
      <c r="H117" s="23">
        <v>0</v>
      </c>
      <c r="I117" s="23">
        <v>0</v>
      </c>
      <c r="J117" s="23">
        <v>0</v>
      </c>
      <c r="K117" s="23">
        <f t="shared" si="4"/>
        <v>0</v>
      </c>
      <c r="L117" s="23">
        <f t="shared" si="5"/>
        <v>0</v>
      </c>
      <c r="M117" s="8">
        <v>0</v>
      </c>
      <c r="N117" s="7">
        <f t="shared" si="6"/>
        <v>0</v>
      </c>
      <c r="O117" s="7">
        <f t="shared" si="7"/>
        <v>0</v>
      </c>
    </row>
    <row r="118" spans="1:15" x14ac:dyDescent="0.2">
      <c r="A118" s="7">
        <v>2018</v>
      </c>
      <c r="B118" s="5">
        <v>43409</v>
      </c>
      <c r="C118" s="7" t="s">
        <v>829</v>
      </c>
      <c r="D118" s="7" t="s">
        <v>733</v>
      </c>
      <c r="E118" s="7" t="s">
        <v>1177</v>
      </c>
      <c r="F118" s="23">
        <v>1</v>
      </c>
      <c r="G118" s="23">
        <v>2</v>
      </c>
      <c r="H118" s="23">
        <v>0</v>
      </c>
      <c r="I118" s="23">
        <v>0</v>
      </c>
      <c r="J118" s="23">
        <v>0</v>
      </c>
      <c r="K118" s="23">
        <f t="shared" si="4"/>
        <v>0</v>
      </c>
      <c r="L118" s="23">
        <f t="shared" si="5"/>
        <v>0</v>
      </c>
      <c r="M118" s="8">
        <v>2</v>
      </c>
      <c r="N118" s="7">
        <f t="shared" si="6"/>
        <v>0</v>
      </c>
      <c r="O118" s="7">
        <f t="shared" si="7"/>
        <v>0</v>
      </c>
    </row>
    <row r="119" spans="1:15" ht="34" x14ac:dyDescent="0.2">
      <c r="A119" s="7">
        <v>2018</v>
      </c>
      <c r="B119" s="5">
        <v>43411</v>
      </c>
      <c r="C119" s="7" t="s">
        <v>830</v>
      </c>
      <c r="D119" s="7" t="s">
        <v>717</v>
      </c>
      <c r="E119" s="7" t="s">
        <v>1178</v>
      </c>
      <c r="F119" s="23">
        <v>12</v>
      </c>
      <c r="G119" s="23">
        <v>16</v>
      </c>
      <c r="H119" s="23" t="s">
        <v>1104</v>
      </c>
      <c r="I119" s="23">
        <v>1</v>
      </c>
      <c r="J119" s="23">
        <v>0</v>
      </c>
      <c r="K119" s="23">
        <f t="shared" si="4"/>
        <v>1</v>
      </c>
      <c r="L119" s="23">
        <f t="shared" si="5"/>
        <v>0</v>
      </c>
      <c r="M119" s="8">
        <v>3</v>
      </c>
      <c r="N119" s="7">
        <f t="shared" si="6"/>
        <v>0</v>
      </c>
      <c r="O119" s="7">
        <f t="shared" si="7"/>
        <v>1</v>
      </c>
    </row>
    <row r="120" spans="1:15" x14ac:dyDescent="0.2">
      <c r="A120" s="7">
        <v>2018</v>
      </c>
      <c r="B120" s="5">
        <v>43416</v>
      </c>
      <c r="C120" s="7" t="s">
        <v>831</v>
      </c>
      <c r="D120" s="7" t="s">
        <v>717</v>
      </c>
      <c r="E120" s="7" t="s">
        <v>1179</v>
      </c>
      <c r="F120" s="23">
        <v>0</v>
      </c>
      <c r="G120" s="23">
        <v>3</v>
      </c>
      <c r="H120" s="23">
        <v>0</v>
      </c>
      <c r="I120" s="23">
        <v>0</v>
      </c>
      <c r="J120" s="23">
        <v>0</v>
      </c>
      <c r="K120" s="23">
        <f t="shared" si="4"/>
        <v>0</v>
      </c>
      <c r="L120" s="23">
        <f t="shared" si="5"/>
        <v>0</v>
      </c>
      <c r="M120" s="8">
        <v>0</v>
      </c>
      <c r="N120" s="7">
        <f t="shared" si="6"/>
        <v>0</v>
      </c>
      <c r="O120" s="7">
        <f t="shared" si="7"/>
        <v>0</v>
      </c>
    </row>
    <row r="121" spans="1:15" x14ac:dyDescent="0.2">
      <c r="A121" s="7">
        <v>2018</v>
      </c>
      <c r="B121" s="5">
        <v>43423</v>
      </c>
      <c r="C121" s="7" t="s">
        <v>832</v>
      </c>
      <c r="D121" s="7" t="s">
        <v>733</v>
      </c>
      <c r="E121" s="7" t="s">
        <v>1180</v>
      </c>
      <c r="F121" s="23">
        <v>3</v>
      </c>
      <c r="G121" s="23">
        <v>0</v>
      </c>
      <c r="H121" s="23">
        <v>1</v>
      </c>
      <c r="I121" s="23">
        <v>1</v>
      </c>
      <c r="J121" s="23">
        <v>0</v>
      </c>
      <c r="K121" s="23">
        <f t="shared" si="4"/>
        <v>1</v>
      </c>
      <c r="L121" s="23">
        <f t="shared" si="5"/>
        <v>0</v>
      </c>
      <c r="M121" s="8">
        <v>3</v>
      </c>
      <c r="N121" s="7">
        <f t="shared" si="6"/>
        <v>0</v>
      </c>
      <c r="O121" s="7">
        <f t="shared" si="7"/>
        <v>1</v>
      </c>
    </row>
    <row r="122" spans="1:15" x14ac:dyDescent="0.2">
      <c r="A122" s="7">
        <v>2018</v>
      </c>
      <c r="B122" s="5">
        <v>43458</v>
      </c>
      <c r="C122" s="7" t="s">
        <v>833</v>
      </c>
      <c r="D122" s="7" t="s">
        <v>717</v>
      </c>
      <c r="E122" s="7" t="s">
        <v>1181</v>
      </c>
      <c r="F122" s="23">
        <v>0</v>
      </c>
      <c r="G122" s="23">
        <v>0</v>
      </c>
      <c r="H122" s="23">
        <v>0</v>
      </c>
      <c r="I122" s="23">
        <v>0</v>
      </c>
      <c r="J122" s="23">
        <v>0</v>
      </c>
      <c r="K122" s="23">
        <f t="shared" si="4"/>
        <v>0</v>
      </c>
      <c r="L122" s="23">
        <f t="shared" si="5"/>
        <v>0</v>
      </c>
      <c r="M122" s="8">
        <v>1</v>
      </c>
      <c r="N122" s="7">
        <f t="shared" si="6"/>
        <v>1</v>
      </c>
      <c r="O122" s="7">
        <f t="shared" si="7"/>
        <v>0</v>
      </c>
    </row>
    <row r="123" spans="1:15" x14ac:dyDescent="0.2">
      <c r="A123" s="7">
        <v>2019</v>
      </c>
      <c r="B123" s="5">
        <v>43488</v>
      </c>
      <c r="C123" s="7" t="s">
        <v>834</v>
      </c>
      <c r="D123" s="7" t="s">
        <v>717</v>
      </c>
      <c r="E123" s="7" t="s">
        <v>1182</v>
      </c>
      <c r="F123" s="23">
        <v>5</v>
      </c>
      <c r="G123" s="23">
        <v>0</v>
      </c>
      <c r="H123" s="23">
        <v>0</v>
      </c>
      <c r="I123" s="23">
        <v>0</v>
      </c>
      <c r="J123" s="23">
        <v>0</v>
      </c>
      <c r="K123" s="23">
        <f t="shared" si="4"/>
        <v>0</v>
      </c>
      <c r="L123" s="23">
        <f t="shared" si="5"/>
        <v>0</v>
      </c>
      <c r="M123" s="8">
        <v>1</v>
      </c>
      <c r="N123" s="7">
        <f t="shared" si="6"/>
        <v>1</v>
      </c>
      <c r="O123" s="7">
        <f t="shared" si="7"/>
        <v>0</v>
      </c>
    </row>
    <row r="124" spans="1:15" x14ac:dyDescent="0.2">
      <c r="A124" s="7">
        <v>2019</v>
      </c>
      <c r="B124" s="5">
        <v>43489</v>
      </c>
      <c r="C124" s="7" t="s">
        <v>835</v>
      </c>
      <c r="D124" s="7" t="s">
        <v>717</v>
      </c>
      <c r="E124" s="7" t="s">
        <v>1183</v>
      </c>
      <c r="F124" s="23">
        <v>3</v>
      </c>
      <c r="G124" s="23">
        <v>1</v>
      </c>
      <c r="H124" s="23">
        <v>0</v>
      </c>
      <c r="I124" s="23">
        <v>0</v>
      </c>
      <c r="J124" s="23">
        <v>0</v>
      </c>
      <c r="K124" s="23">
        <f t="shared" si="4"/>
        <v>0</v>
      </c>
      <c r="L124" s="23">
        <f t="shared" si="5"/>
        <v>0</v>
      </c>
      <c r="M124" s="8">
        <v>0</v>
      </c>
      <c r="N124" s="7">
        <f t="shared" si="6"/>
        <v>0</v>
      </c>
      <c r="O124" s="7">
        <f t="shared" si="7"/>
        <v>0</v>
      </c>
    </row>
    <row r="125" spans="1:15" x14ac:dyDescent="0.2">
      <c r="A125" s="7">
        <v>2019</v>
      </c>
      <c r="B125" s="5">
        <v>43508</v>
      </c>
      <c r="C125" s="7" t="s">
        <v>836</v>
      </c>
      <c r="D125" s="7" t="s">
        <v>717</v>
      </c>
      <c r="E125" s="7" t="s">
        <v>1184</v>
      </c>
      <c r="F125" s="23">
        <v>0</v>
      </c>
      <c r="G125" s="23">
        <v>0</v>
      </c>
      <c r="H125" s="23">
        <v>0</v>
      </c>
      <c r="I125" s="23">
        <v>0</v>
      </c>
      <c r="J125" s="23">
        <v>0</v>
      </c>
      <c r="K125" s="23">
        <f t="shared" si="4"/>
        <v>0</v>
      </c>
      <c r="L125" s="23">
        <f t="shared" si="5"/>
        <v>0</v>
      </c>
      <c r="M125" s="8">
        <v>2</v>
      </c>
      <c r="N125" s="7">
        <f t="shared" si="6"/>
        <v>0</v>
      </c>
      <c r="O125" s="7">
        <f t="shared" si="7"/>
        <v>0</v>
      </c>
    </row>
    <row r="126" spans="1:15" x14ac:dyDescent="0.2">
      <c r="A126" s="7">
        <v>2019</v>
      </c>
      <c r="B126" s="5">
        <v>43511</v>
      </c>
      <c r="C126" s="7" t="s">
        <v>837</v>
      </c>
      <c r="D126" s="7" t="s">
        <v>717</v>
      </c>
      <c r="E126" s="7" t="s">
        <v>1185</v>
      </c>
      <c r="F126" s="23">
        <v>5</v>
      </c>
      <c r="G126" s="23">
        <v>6</v>
      </c>
      <c r="H126" s="23">
        <v>0</v>
      </c>
      <c r="I126" s="23">
        <v>0</v>
      </c>
      <c r="J126" s="23">
        <v>5</v>
      </c>
      <c r="K126" s="23">
        <f t="shared" si="4"/>
        <v>0</v>
      </c>
      <c r="L126" s="23">
        <f t="shared" si="5"/>
        <v>1</v>
      </c>
      <c r="M126" s="8">
        <v>1</v>
      </c>
      <c r="N126" s="7">
        <f t="shared" si="6"/>
        <v>1</v>
      </c>
      <c r="O126" s="7">
        <f t="shared" si="7"/>
        <v>0</v>
      </c>
    </row>
    <row r="127" spans="1:15" x14ac:dyDescent="0.2">
      <c r="A127" s="7">
        <v>2019</v>
      </c>
      <c r="B127" s="5">
        <v>43517</v>
      </c>
      <c r="C127" s="7" t="s">
        <v>838</v>
      </c>
      <c r="D127" s="7" t="s">
        <v>717</v>
      </c>
      <c r="E127" s="7" t="s">
        <v>1186</v>
      </c>
      <c r="F127" s="23">
        <v>2</v>
      </c>
      <c r="G127" s="23">
        <v>2</v>
      </c>
      <c r="H127" s="23">
        <v>0</v>
      </c>
      <c r="I127" s="23">
        <v>0</v>
      </c>
      <c r="J127" s="23">
        <v>0</v>
      </c>
      <c r="K127" s="23">
        <f t="shared" si="4"/>
        <v>0</v>
      </c>
      <c r="L127" s="23">
        <f t="shared" si="5"/>
        <v>0</v>
      </c>
      <c r="M127" s="8">
        <v>2</v>
      </c>
      <c r="N127" s="7">
        <f t="shared" si="6"/>
        <v>0</v>
      </c>
      <c r="O127" s="7">
        <f t="shared" si="7"/>
        <v>0</v>
      </c>
    </row>
    <row r="128" spans="1:15" x14ac:dyDescent="0.2">
      <c r="A128" s="7">
        <v>2019</v>
      </c>
      <c r="B128" s="5">
        <v>43523</v>
      </c>
      <c r="C128" s="7" t="s">
        <v>839</v>
      </c>
      <c r="D128" s="7" t="s">
        <v>733</v>
      </c>
      <c r="E128" s="7" t="s">
        <v>1187</v>
      </c>
      <c r="F128" s="23">
        <v>0</v>
      </c>
      <c r="G128" s="23">
        <v>2</v>
      </c>
      <c r="H128" s="23">
        <v>0</v>
      </c>
      <c r="I128" s="23">
        <v>0</v>
      </c>
      <c r="J128" s="23">
        <v>0</v>
      </c>
      <c r="K128" s="23">
        <f t="shared" si="4"/>
        <v>0</v>
      </c>
      <c r="L128" s="23">
        <f t="shared" si="5"/>
        <v>0</v>
      </c>
      <c r="M128" s="8">
        <v>0</v>
      </c>
      <c r="N128" s="7">
        <f t="shared" si="6"/>
        <v>0</v>
      </c>
      <c r="O128" s="7">
        <f t="shared" si="7"/>
        <v>0</v>
      </c>
    </row>
    <row r="129" spans="1:15" x14ac:dyDescent="0.2">
      <c r="A129" s="7">
        <v>2019</v>
      </c>
      <c r="B129" s="5">
        <v>43551</v>
      </c>
      <c r="C129" s="7" t="s">
        <v>840</v>
      </c>
      <c r="D129" s="7" t="s">
        <v>728</v>
      </c>
      <c r="E129" s="7" t="s">
        <v>1188</v>
      </c>
      <c r="F129" s="23">
        <v>2</v>
      </c>
      <c r="G129" s="23">
        <v>2</v>
      </c>
      <c r="H129" s="23">
        <v>0</v>
      </c>
      <c r="I129" s="23">
        <v>0</v>
      </c>
      <c r="J129" s="23">
        <v>0</v>
      </c>
      <c r="K129" s="23">
        <f t="shared" si="4"/>
        <v>0</v>
      </c>
      <c r="L129" s="23">
        <f t="shared" si="5"/>
        <v>0</v>
      </c>
      <c r="M129" s="8">
        <v>1</v>
      </c>
      <c r="N129" s="7">
        <f t="shared" si="6"/>
        <v>1</v>
      </c>
      <c r="O129" s="7">
        <f t="shared" si="7"/>
        <v>0</v>
      </c>
    </row>
    <row r="130" spans="1:15" x14ac:dyDescent="0.2">
      <c r="A130" s="7">
        <v>2019</v>
      </c>
      <c r="B130" s="5">
        <v>43582</v>
      </c>
      <c r="C130" s="7" t="s">
        <v>841</v>
      </c>
      <c r="D130" s="7" t="s">
        <v>723</v>
      </c>
      <c r="E130" s="7" t="s">
        <v>1189</v>
      </c>
      <c r="F130" s="23">
        <v>1</v>
      </c>
      <c r="G130" s="23">
        <v>3</v>
      </c>
      <c r="H130" s="23">
        <v>0</v>
      </c>
      <c r="I130" s="23">
        <v>0</v>
      </c>
      <c r="J130" s="23">
        <v>0</v>
      </c>
      <c r="K130" s="23">
        <f t="shared" si="4"/>
        <v>0</v>
      </c>
      <c r="L130" s="23">
        <f t="shared" si="5"/>
        <v>0</v>
      </c>
      <c r="M130" s="8">
        <v>2</v>
      </c>
      <c r="N130" s="7">
        <f t="shared" si="6"/>
        <v>0</v>
      </c>
      <c r="O130" s="7">
        <f t="shared" si="7"/>
        <v>0</v>
      </c>
    </row>
    <row r="131" spans="1:15" x14ac:dyDescent="0.2">
      <c r="A131" s="7">
        <v>2019</v>
      </c>
      <c r="B131" s="5">
        <v>43585</v>
      </c>
      <c r="C131" s="7" t="s">
        <v>842</v>
      </c>
      <c r="D131" s="7" t="s">
        <v>715</v>
      </c>
      <c r="E131" s="7" t="s">
        <v>1190</v>
      </c>
      <c r="F131" s="23">
        <v>2</v>
      </c>
      <c r="G131" s="23">
        <v>4</v>
      </c>
      <c r="H131" s="23">
        <v>0</v>
      </c>
      <c r="I131" s="23">
        <v>0</v>
      </c>
      <c r="J131" s="23">
        <v>0</v>
      </c>
      <c r="K131" s="23">
        <f t="shared" ref="K131:K194" si="8">IF(I131&gt;0,1,0)</f>
        <v>0</v>
      </c>
      <c r="L131" s="23">
        <f t="shared" ref="L131:L194" si="9">IF(J131&gt;0,1,0)</f>
        <v>0</v>
      </c>
      <c r="M131" s="8">
        <v>0</v>
      </c>
      <c r="N131" s="7">
        <f t="shared" ref="N131:N194" si="10">IF(M131=1,1,0)</f>
        <v>0</v>
      </c>
      <c r="O131" s="7">
        <f t="shared" ref="O131:O194" si="11">IF(M131=3,1,0)</f>
        <v>0</v>
      </c>
    </row>
    <row r="132" spans="1:15" x14ac:dyDescent="0.2">
      <c r="A132" s="7">
        <v>2019</v>
      </c>
      <c r="B132" s="5">
        <v>43592</v>
      </c>
      <c r="C132" s="7" t="s">
        <v>843</v>
      </c>
      <c r="D132" s="7" t="s">
        <v>715</v>
      </c>
      <c r="E132" s="7" t="s">
        <v>1191</v>
      </c>
      <c r="F132" s="23">
        <v>1</v>
      </c>
      <c r="G132" s="23">
        <v>8</v>
      </c>
      <c r="H132" s="23">
        <v>0</v>
      </c>
      <c r="I132" s="23">
        <v>0</v>
      </c>
      <c r="J132" s="23">
        <v>0</v>
      </c>
      <c r="K132" s="23">
        <f t="shared" si="8"/>
        <v>0</v>
      </c>
      <c r="L132" s="23">
        <f t="shared" si="9"/>
        <v>0</v>
      </c>
      <c r="M132" s="8">
        <v>1</v>
      </c>
      <c r="N132" s="7">
        <f t="shared" si="10"/>
        <v>1</v>
      </c>
      <c r="O132" s="7">
        <f t="shared" si="11"/>
        <v>0</v>
      </c>
    </row>
    <row r="133" spans="1:15" x14ac:dyDescent="0.2">
      <c r="A133" s="7">
        <v>2019</v>
      </c>
      <c r="B133" s="5">
        <v>43614</v>
      </c>
      <c r="C133" s="7" t="s">
        <v>844</v>
      </c>
      <c r="D133" s="7" t="s">
        <v>717</v>
      </c>
      <c r="E133" s="7" t="s">
        <v>1192</v>
      </c>
      <c r="F133" s="23">
        <v>3</v>
      </c>
      <c r="G133" s="23">
        <v>1</v>
      </c>
      <c r="H133" s="23">
        <v>1</v>
      </c>
      <c r="I133" s="23">
        <v>1</v>
      </c>
      <c r="J133" s="23">
        <v>0</v>
      </c>
      <c r="K133" s="23">
        <f t="shared" si="8"/>
        <v>1</v>
      </c>
      <c r="L133" s="23">
        <f t="shared" si="9"/>
        <v>0</v>
      </c>
      <c r="M133" s="8">
        <v>3</v>
      </c>
      <c r="N133" s="7">
        <f t="shared" si="10"/>
        <v>0</v>
      </c>
      <c r="O133" s="7">
        <f t="shared" si="11"/>
        <v>1</v>
      </c>
    </row>
    <row r="134" spans="1:15" x14ac:dyDescent="0.2">
      <c r="A134" s="7">
        <v>2019</v>
      </c>
      <c r="B134" s="5">
        <v>43616</v>
      </c>
      <c r="C134" s="7" t="s">
        <v>845</v>
      </c>
      <c r="D134" s="7" t="s">
        <v>720</v>
      </c>
      <c r="E134" s="7" t="s">
        <v>1193</v>
      </c>
      <c r="F134" s="23">
        <v>12</v>
      </c>
      <c r="G134" s="23">
        <v>4</v>
      </c>
      <c r="H134" s="23">
        <v>0</v>
      </c>
      <c r="I134" s="23">
        <v>0</v>
      </c>
      <c r="J134" s="23">
        <v>1</v>
      </c>
      <c r="K134" s="23">
        <f t="shared" si="8"/>
        <v>0</v>
      </c>
      <c r="L134" s="23">
        <f t="shared" si="9"/>
        <v>1</v>
      </c>
      <c r="M134" s="8">
        <v>1</v>
      </c>
      <c r="N134" s="7">
        <f t="shared" si="10"/>
        <v>1</v>
      </c>
      <c r="O134" s="7">
        <f t="shared" si="11"/>
        <v>0</v>
      </c>
    </row>
    <row r="135" spans="1:15" x14ac:dyDescent="0.2">
      <c r="A135" s="7">
        <v>2019</v>
      </c>
      <c r="B135" s="5">
        <v>43626</v>
      </c>
      <c r="C135" s="7" t="s">
        <v>846</v>
      </c>
      <c r="D135" s="7" t="s">
        <v>728</v>
      </c>
      <c r="E135" s="7" t="s">
        <v>1194</v>
      </c>
      <c r="F135" s="23">
        <v>0</v>
      </c>
      <c r="G135" s="23">
        <v>0</v>
      </c>
      <c r="H135" s="23">
        <v>0</v>
      </c>
      <c r="I135" s="23">
        <v>0</v>
      </c>
      <c r="J135" s="23">
        <v>0</v>
      </c>
      <c r="K135" s="23">
        <f t="shared" si="8"/>
        <v>0</v>
      </c>
      <c r="L135" s="23">
        <f t="shared" si="9"/>
        <v>0</v>
      </c>
      <c r="M135" s="8">
        <v>1</v>
      </c>
      <c r="N135" s="7">
        <f t="shared" si="10"/>
        <v>1</v>
      </c>
      <c r="O135" s="7">
        <f t="shared" si="11"/>
        <v>0</v>
      </c>
    </row>
    <row r="136" spans="1:15" x14ac:dyDescent="0.2">
      <c r="A136" s="7">
        <v>2019</v>
      </c>
      <c r="B136" s="5">
        <v>43633</v>
      </c>
      <c r="C136" s="7" t="s">
        <v>847</v>
      </c>
      <c r="D136" s="7" t="s">
        <v>720</v>
      </c>
      <c r="E136" s="7" t="s">
        <v>1195</v>
      </c>
      <c r="F136" s="23">
        <v>0</v>
      </c>
      <c r="G136" s="23">
        <v>0</v>
      </c>
      <c r="H136" s="23">
        <v>0</v>
      </c>
      <c r="I136" s="23">
        <v>0</v>
      </c>
      <c r="J136" s="23">
        <v>0</v>
      </c>
      <c r="K136" s="23">
        <f t="shared" si="8"/>
        <v>0</v>
      </c>
      <c r="L136" s="23">
        <f t="shared" si="9"/>
        <v>0</v>
      </c>
      <c r="M136" s="8">
        <v>1</v>
      </c>
      <c r="N136" s="7">
        <f t="shared" si="10"/>
        <v>1</v>
      </c>
      <c r="O136" s="7">
        <f t="shared" si="11"/>
        <v>0</v>
      </c>
    </row>
    <row r="137" spans="1:15" x14ac:dyDescent="0.2">
      <c r="A137" s="7">
        <v>2019</v>
      </c>
      <c r="B137" s="5">
        <v>43641</v>
      </c>
      <c r="C137" s="7" t="s">
        <v>848</v>
      </c>
      <c r="D137" s="7" t="s">
        <v>717</v>
      </c>
      <c r="E137" s="7" t="s">
        <v>1196</v>
      </c>
      <c r="F137" s="23">
        <v>2</v>
      </c>
      <c r="G137" s="23">
        <v>0</v>
      </c>
      <c r="H137" s="23">
        <v>0</v>
      </c>
      <c r="I137" s="23">
        <v>0</v>
      </c>
      <c r="J137" s="23">
        <v>0</v>
      </c>
      <c r="K137" s="23">
        <f t="shared" si="8"/>
        <v>0</v>
      </c>
      <c r="L137" s="23">
        <f t="shared" si="9"/>
        <v>0</v>
      </c>
      <c r="M137" s="8">
        <v>0</v>
      </c>
      <c r="N137" s="7">
        <f t="shared" si="10"/>
        <v>0</v>
      </c>
      <c r="O137" s="7">
        <f t="shared" si="11"/>
        <v>0</v>
      </c>
    </row>
    <row r="138" spans="1:15" x14ac:dyDescent="0.2">
      <c r="A138" s="7">
        <v>2019</v>
      </c>
      <c r="B138" s="5">
        <v>43662</v>
      </c>
      <c r="C138" s="7" t="s">
        <v>849</v>
      </c>
      <c r="D138" s="7" t="s">
        <v>717</v>
      </c>
      <c r="E138" s="7" t="s">
        <v>1197</v>
      </c>
      <c r="F138" s="23">
        <v>0</v>
      </c>
      <c r="G138" s="23">
        <v>5</v>
      </c>
      <c r="H138" s="23">
        <v>0</v>
      </c>
      <c r="I138" s="23">
        <v>0</v>
      </c>
      <c r="J138" s="23">
        <v>0</v>
      </c>
      <c r="K138" s="23">
        <f t="shared" si="8"/>
        <v>0</v>
      </c>
      <c r="L138" s="23">
        <f t="shared" si="9"/>
        <v>0</v>
      </c>
      <c r="M138" s="8">
        <v>2</v>
      </c>
      <c r="N138" s="7">
        <f t="shared" si="10"/>
        <v>0</v>
      </c>
      <c r="O138" s="7">
        <f t="shared" si="11"/>
        <v>0</v>
      </c>
    </row>
    <row r="139" spans="1:15" x14ac:dyDescent="0.2">
      <c r="A139" s="7">
        <v>2019</v>
      </c>
      <c r="B139" s="5">
        <v>43671</v>
      </c>
      <c r="C139" s="7" t="s">
        <v>850</v>
      </c>
      <c r="D139" s="7" t="s">
        <v>717</v>
      </c>
      <c r="E139" s="7" t="s">
        <v>1198</v>
      </c>
      <c r="F139" s="23">
        <v>4</v>
      </c>
      <c r="G139" s="23">
        <v>2</v>
      </c>
      <c r="H139" s="23">
        <v>0</v>
      </c>
      <c r="I139" s="23">
        <v>0</v>
      </c>
      <c r="J139" s="23">
        <v>0</v>
      </c>
      <c r="K139" s="23">
        <f t="shared" si="8"/>
        <v>0</v>
      </c>
      <c r="L139" s="23">
        <f t="shared" si="9"/>
        <v>0</v>
      </c>
      <c r="M139" s="8">
        <v>2</v>
      </c>
      <c r="N139" s="7">
        <f t="shared" si="10"/>
        <v>0</v>
      </c>
      <c r="O139" s="7">
        <f t="shared" si="11"/>
        <v>0</v>
      </c>
    </row>
    <row r="140" spans="1:15" x14ac:dyDescent="0.2">
      <c r="A140" s="7">
        <v>2019</v>
      </c>
      <c r="B140" s="5">
        <v>43674</v>
      </c>
      <c r="C140" s="7" t="s">
        <v>851</v>
      </c>
      <c r="D140" s="7" t="s">
        <v>728</v>
      </c>
      <c r="E140" s="7" t="s">
        <v>1199</v>
      </c>
      <c r="F140" s="23">
        <v>3</v>
      </c>
      <c r="G140" s="23">
        <v>17</v>
      </c>
      <c r="H140" s="23">
        <v>0</v>
      </c>
      <c r="I140" s="23">
        <v>0</v>
      </c>
      <c r="J140" s="23">
        <v>0</v>
      </c>
      <c r="K140" s="23">
        <f t="shared" si="8"/>
        <v>0</v>
      </c>
      <c r="L140" s="23">
        <f t="shared" si="9"/>
        <v>0</v>
      </c>
      <c r="M140" s="8">
        <v>3</v>
      </c>
      <c r="N140" s="7">
        <f t="shared" si="10"/>
        <v>0</v>
      </c>
      <c r="O140" s="7">
        <f t="shared" si="11"/>
        <v>1</v>
      </c>
    </row>
    <row r="141" spans="1:15" x14ac:dyDescent="0.2">
      <c r="A141" s="7">
        <v>2019</v>
      </c>
      <c r="B141" s="5">
        <v>43676</v>
      </c>
      <c r="C141" s="7" t="s">
        <v>852</v>
      </c>
      <c r="D141" s="7" t="s">
        <v>717</v>
      </c>
      <c r="E141" s="7" t="s">
        <v>1200</v>
      </c>
      <c r="F141" s="23">
        <v>2</v>
      </c>
      <c r="G141" s="23">
        <v>1</v>
      </c>
      <c r="H141" s="23">
        <v>0</v>
      </c>
      <c r="I141" s="23">
        <v>0</v>
      </c>
      <c r="J141" s="23">
        <v>1</v>
      </c>
      <c r="K141" s="23">
        <f t="shared" si="8"/>
        <v>0</v>
      </c>
      <c r="L141" s="23">
        <f t="shared" si="9"/>
        <v>1</v>
      </c>
      <c r="M141" s="8">
        <v>1</v>
      </c>
      <c r="N141" s="7">
        <f t="shared" si="10"/>
        <v>1</v>
      </c>
      <c r="O141" s="7">
        <f t="shared" si="11"/>
        <v>0</v>
      </c>
    </row>
    <row r="142" spans="1:15" x14ac:dyDescent="0.2">
      <c r="A142" s="7">
        <v>2019</v>
      </c>
      <c r="B142" s="5">
        <v>43680</v>
      </c>
      <c r="C142" s="7" t="s">
        <v>853</v>
      </c>
      <c r="D142" s="7" t="s">
        <v>717</v>
      </c>
      <c r="E142" s="7" t="s">
        <v>1201</v>
      </c>
      <c r="F142" s="23">
        <v>23</v>
      </c>
      <c r="G142" s="23">
        <v>22</v>
      </c>
      <c r="H142" s="23">
        <v>0</v>
      </c>
      <c r="I142" s="23">
        <v>0</v>
      </c>
      <c r="J142" s="23">
        <v>0</v>
      </c>
      <c r="K142" s="23">
        <f t="shared" si="8"/>
        <v>0</v>
      </c>
      <c r="L142" s="23">
        <f t="shared" si="9"/>
        <v>0</v>
      </c>
      <c r="M142" s="8">
        <v>2</v>
      </c>
      <c r="N142" s="7">
        <f t="shared" si="10"/>
        <v>0</v>
      </c>
      <c r="O142" s="7">
        <f t="shared" si="11"/>
        <v>0</v>
      </c>
    </row>
    <row r="143" spans="1:15" x14ac:dyDescent="0.2">
      <c r="A143" s="7">
        <v>2019</v>
      </c>
      <c r="B143" s="5">
        <v>43681</v>
      </c>
      <c r="C143" s="7" t="s">
        <v>854</v>
      </c>
      <c r="D143" s="7" t="s">
        <v>728</v>
      </c>
      <c r="E143" s="7" t="s">
        <v>1202</v>
      </c>
      <c r="F143" s="23">
        <v>9</v>
      </c>
      <c r="G143" s="23">
        <v>27</v>
      </c>
      <c r="H143" s="23">
        <v>0</v>
      </c>
      <c r="I143" s="23">
        <v>0</v>
      </c>
      <c r="J143" s="23">
        <v>0</v>
      </c>
      <c r="K143" s="23">
        <f t="shared" si="8"/>
        <v>0</v>
      </c>
      <c r="L143" s="23">
        <f t="shared" si="9"/>
        <v>0</v>
      </c>
      <c r="M143" s="8">
        <v>1</v>
      </c>
      <c r="N143" s="7">
        <f t="shared" si="10"/>
        <v>1</v>
      </c>
      <c r="O143" s="7">
        <f t="shared" si="11"/>
        <v>0</v>
      </c>
    </row>
    <row r="144" spans="1:15" x14ac:dyDescent="0.2">
      <c r="A144" s="7">
        <v>2019</v>
      </c>
      <c r="B144" s="5">
        <v>43689</v>
      </c>
      <c r="C144" s="7" t="s">
        <v>855</v>
      </c>
      <c r="D144" s="7" t="s">
        <v>733</v>
      </c>
      <c r="E144" s="7" t="s">
        <v>1203</v>
      </c>
      <c r="F144" s="23">
        <v>0</v>
      </c>
      <c r="G144" s="23">
        <v>0</v>
      </c>
      <c r="H144" s="23">
        <v>0</v>
      </c>
      <c r="I144" s="23">
        <v>0</v>
      </c>
      <c r="J144" s="23">
        <v>0</v>
      </c>
      <c r="K144" s="23">
        <f t="shared" si="8"/>
        <v>0</v>
      </c>
      <c r="L144" s="23">
        <f t="shared" si="9"/>
        <v>0</v>
      </c>
      <c r="M144" s="8">
        <v>1</v>
      </c>
      <c r="N144" s="7">
        <f t="shared" si="10"/>
        <v>1</v>
      </c>
      <c r="O144" s="7">
        <f t="shared" si="11"/>
        <v>0</v>
      </c>
    </row>
    <row r="145" spans="1:15" x14ac:dyDescent="0.2">
      <c r="A145" s="7">
        <v>2019</v>
      </c>
      <c r="B145" s="5">
        <v>43708</v>
      </c>
      <c r="C145" s="7" t="s">
        <v>856</v>
      </c>
      <c r="D145" s="7" t="s">
        <v>728</v>
      </c>
      <c r="E145" s="7" t="s">
        <v>1204</v>
      </c>
      <c r="F145" s="23">
        <v>7</v>
      </c>
      <c r="G145" s="23">
        <v>21</v>
      </c>
      <c r="H145" s="23">
        <v>0</v>
      </c>
      <c r="I145" s="23">
        <v>0</v>
      </c>
      <c r="J145" s="23">
        <v>3</v>
      </c>
      <c r="K145" s="23">
        <f t="shared" si="8"/>
        <v>0</v>
      </c>
      <c r="L145" s="23">
        <f t="shared" si="9"/>
        <v>1</v>
      </c>
      <c r="M145" s="8">
        <v>1</v>
      </c>
      <c r="N145" s="7">
        <f t="shared" si="10"/>
        <v>1</v>
      </c>
      <c r="O145" s="7">
        <f t="shared" si="11"/>
        <v>0</v>
      </c>
    </row>
    <row r="146" spans="1:15" x14ac:dyDescent="0.2">
      <c r="A146" s="7">
        <v>2019</v>
      </c>
      <c r="B146" s="5">
        <v>43744</v>
      </c>
      <c r="C146" s="7" t="s">
        <v>857</v>
      </c>
      <c r="D146" s="7" t="s">
        <v>717</v>
      </c>
      <c r="E146" s="7" t="s">
        <v>1205</v>
      </c>
      <c r="F146" s="23">
        <v>4</v>
      </c>
      <c r="G146" s="23">
        <v>5</v>
      </c>
      <c r="H146" s="23">
        <v>0</v>
      </c>
      <c r="I146" s="23">
        <v>0</v>
      </c>
      <c r="J146" s="23">
        <v>0</v>
      </c>
      <c r="K146" s="23">
        <f t="shared" si="8"/>
        <v>0</v>
      </c>
      <c r="L146" s="23">
        <f t="shared" si="9"/>
        <v>0</v>
      </c>
      <c r="M146" s="8">
        <v>2</v>
      </c>
      <c r="N146" s="7">
        <f t="shared" si="10"/>
        <v>0</v>
      </c>
      <c r="O146" s="7">
        <f t="shared" si="11"/>
        <v>0</v>
      </c>
    </row>
    <row r="147" spans="1:15" x14ac:dyDescent="0.2">
      <c r="A147" s="7">
        <v>2019</v>
      </c>
      <c r="B147" s="5">
        <v>43759</v>
      </c>
      <c r="C147" s="7" t="s">
        <v>858</v>
      </c>
      <c r="D147" s="7" t="s">
        <v>717</v>
      </c>
      <c r="E147" s="7" t="s">
        <v>1206</v>
      </c>
      <c r="F147" s="23">
        <v>0</v>
      </c>
      <c r="G147" s="23">
        <v>4</v>
      </c>
      <c r="H147" s="23">
        <v>0</v>
      </c>
      <c r="I147" s="23">
        <v>0</v>
      </c>
      <c r="J147" s="23">
        <v>0</v>
      </c>
      <c r="K147" s="23">
        <f t="shared" si="8"/>
        <v>0</v>
      </c>
      <c r="L147" s="23">
        <f t="shared" si="9"/>
        <v>0</v>
      </c>
      <c r="M147" s="8">
        <v>2</v>
      </c>
      <c r="N147" s="7">
        <f t="shared" si="10"/>
        <v>0</v>
      </c>
      <c r="O147" s="7">
        <f t="shared" si="11"/>
        <v>0</v>
      </c>
    </row>
    <row r="148" spans="1:15" x14ac:dyDescent="0.2">
      <c r="A148" s="7">
        <v>2019</v>
      </c>
      <c r="B148" s="5">
        <v>43783</v>
      </c>
      <c r="C148" s="7" t="s">
        <v>859</v>
      </c>
      <c r="D148" s="7" t="s">
        <v>715</v>
      </c>
      <c r="E148" s="7" t="s">
        <v>1207</v>
      </c>
      <c r="F148" s="23">
        <v>2</v>
      </c>
      <c r="G148" s="23">
        <v>3</v>
      </c>
      <c r="H148" s="23">
        <v>0</v>
      </c>
      <c r="I148" s="23">
        <v>0</v>
      </c>
      <c r="J148" s="23">
        <v>0</v>
      </c>
      <c r="K148" s="23">
        <f t="shared" si="8"/>
        <v>0</v>
      </c>
      <c r="L148" s="23">
        <f t="shared" si="9"/>
        <v>0</v>
      </c>
      <c r="M148" s="8">
        <v>0</v>
      </c>
      <c r="N148" s="7">
        <f t="shared" si="10"/>
        <v>0</v>
      </c>
      <c r="O148" s="7">
        <f t="shared" si="11"/>
        <v>0</v>
      </c>
    </row>
    <row r="149" spans="1:15" x14ac:dyDescent="0.2">
      <c r="A149" s="7">
        <v>2019</v>
      </c>
      <c r="B149" s="5">
        <v>43803</v>
      </c>
      <c r="C149" s="7" t="s">
        <v>860</v>
      </c>
      <c r="D149" s="7" t="s">
        <v>720</v>
      </c>
      <c r="E149" s="7" t="s">
        <v>1208</v>
      </c>
      <c r="F149" s="23">
        <v>2</v>
      </c>
      <c r="G149" s="23">
        <v>1</v>
      </c>
      <c r="H149" s="23">
        <v>0</v>
      </c>
      <c r="I149" s="23">
        <v>0</v>
      </c>
      <c r="J149" s="23">
        <v>0</v>
      </c>
      <c r="K149" s="23">
        <f t="shared" si="8"/>
        <v>0</v>
      </c>
      <c r="L149" s="23">
        <f t="shared" si="9"/>
        <v>0</v>
      </c>
      <c r="M149" s="8">
        <v>0</v>
      </c>
      <c r="N149" s="7">
        <f t="shared" si="10"/>
        <v>0</v>
      </c>
      <c r="O149" s="7">
        <f t="shared" si="11"/>
        <v>0</v>
      </c>
    </row>
    <row r="150" spans="1:15" x14ac:dyDescent="0.2">
      <c r="A150" s="7">
        <v>2019</v>
      </c>
      <c r="B150" s="5">
        <v>43805</v>
      </c>
      <c r="C150" s="7" t="s">
        <v>861</v>
      </c>
      <c r="D150" s="7" t="s">
        <v>720</v>
      </c>
      <c r="E150" s="7" t="s">
        <v>1209</v>
      </c>
      <c r="F150" s="23">
        <v>3</v>
      </c>
      <c r="G150" s="23">
        <v>8</v>
      </c>
      <c r="H150" s="23">
        <v>0</v>
      </c>
      <c r="I150" s="23">
        <v>0</v>
      </c>
      <c r="J150" s="23">
        <v>2</v>
      </c>
      <c r="K150" s="23">
        <f t="shared" si="8"/>
        <v>0</v>
      </c>
      <c r="L150" s="23">
        <f t="shared" si="9"/>
        <v>1</v>
      </c>
      <c r="M150" s="8">
        <v>1</v>
      </c>
      <c r="N150" s="7">
        <f t="shared" si="10"/>
        <v>1</v>
      </c>
      <c r="O150" s="7">
        <f t="shared" si="11"/>
        <v>0</v>
      </c>
    </row>
    <row r="151" spans="1:15" x14ac:dyDescent="0.2">
      <c r="A151" s="7">
        <v>2019</v>
      </c>
      <c r="B151" s="5">
        <v>43809</v>
      </c>
      <c r="C151" s="7" t="s">
        <v>862</v>
      </c>
      <c r="D151" s="7" t="s">
        <v>717</v>
      </c>
      <c r="E151" s="7" t="s">
        <v>1210</v>
      </c>
      <c r="F151" s="23">
        <v>4</v>
      </c>
      <c r="G151" s="23">
        <v>4</v>
      </c>
      <c r="H151" s="23">
        <v>1</v>
      </c>
      <c r="I151" s="23">
        <v>1</v>
      </c>
      <c r="J151" s="23">
        <v>3</v>
      </c>
      <c r="K151" s="23">
        <f t="shared" si="8"/>
        <v>1</v>
      </c>
      <c r="L151" s="23">
        <f t="shared" si="9"/>
        <v>1</v>
      </c>
      <c r="M151" s="8">
        <v>1</v>
      </c>
      <c r="N151" s="7">
        <f t="shared" si="10"/>
        <v>1</v>
      </c>
      <c r="O151" s="7">
        <f t="shared" si="11"/>
        <v>0</v>
      </c>
    </row>
    <row r="152" spans="1:15" x14ac:dyDescent="0.2">
      <c r="A152" s="7">
        <v>2019</v>
      </c>
      <c r="B152" s="5">
        <v>43828</v>
      </c>
      <c r="C152" s="7" t="s">
        <v>53</v>
      </c>
      <c r="D152" s="7" t="s">
        <v>723</v>
      </c>
      <c r="E152" s="7" t="s">
        <v>1211</v>
      </c>
      <c r="F152" s="23">
        <v>2</v>
      </c>
      <c r="G152" s="23">
        <v>2</v>
      </c>
      <c r="H152" s="23">
        <v>0</v>
      </c>
      <c r="I152" s="23">
        <v>0</v>
      </c>
      <c r="J152" s="23">
        <v>0</v>
      </c>
      <c r="K152" s="23">
        <f t="shared" si="8"/>
        <v>0</v>
      </c>
      <c r="L152" s="23">
        <f t="shared" si="9"/>
        <v>0</v>
      </c>
      <c r="M152" s="8">
        <v>0</v>
      </c>
      <c r="N152" s="7">
        <f t="shared" si="10"/>
        <v>0</v>
      </c>
      <c r="O152" s="7">
        <f t="shared" si="11"/>
        <v>0</v>
      </c>
    </row>
    <row r="153" spans="1:15" x14ac:dyDescent="0.2">
      <c r="A153" s="7">
        <v>2020</v>
      </c>
      <c r="B153" s="5">
        <v>43849</v>
      </c>
      <c r="C153" s="7" t="s">
        <v>863</v>
      </c>
      <c r="D153" s="7" t="s">
        <v>717</v>
      </c>
      <c r="E153" s="7" t="s">
        <v>1212</v>
      </c>
      <c r="F153" s="23">
        <v>1</v>
      </c>
      <c r="G153" s="23">
        <v>16</v>
      </c>
      <c r="H153" s="23">
        <v>0</v>
      </c>
      <c r="I153" s="23">
        <v>0</v>
      </c>
      <c r="J153" s="23">
        <v>0</v>
      </c>
      <c r="K153" s="23">
        <f t="shared" si="8"/>
        <v>0</v>
      </c>
      <c r="L153" s="23">
        <f t="shared" si="9"/>
        <v>0</v>
      </c>
      <c r="M153" s="8">
        <v>0</v>
      </c>
      <c r="N153" s="7">
        <f t="shared" si="10"/>
        <v>0</v>
      </c>
      <c r="O153" s="7">
        <f t="shared" si="11"/>
        <v>0</v>
      </c>
    </row>
    <row r="154" spans="1:15" x14ac:dyDescent="0.2">
      <c r="A154" s="7">
        <v>2020</v>
      </c>
      <c r="B154" s="5">
        <v>43869</v>
      </c>
      <c r="C154" s="7" t="s">
        <v>864</v>
      </c>
      <c r="D154" s="7" t="s">
        <v>720</v>
      </c>
      <c r="E154" s="7" t="s">
        <v>1213</v>
      </c>
      <c r="F154" s="23">
        <v>0</v>
      </c>
      <c r="G154" s="23">
        <v>2</v>
      </c>
      <c r="H154" s="23">
        <v>0</v>
      </c>
      <c r="I154" s="23">
        <v>0</v>
      </c>
      <c r="J154" s="23">
        <v>1</v>
      </c>
      <c r="K154" s="23">
        <f t="shared" si="8"/>
        <v>0</v>
      </c>
      <c r="L154" s="23">
        <f t="shared" si="9"/>
        <v>1</v>
      </c>
      <c r="M154" s="8">
        <v>1</v>
      </c>
      <c r="N154" s="7">
        <f t="shared" si="10"/>
        <v>1</v>
      </c>
      <c r="O154" s="7">
        <f t="shared" si="11"/>
        <v>0</v>
      </c>
    </row>
    <row r="155" spans="1:15" x14ac:dyDescent="0.2">
      <c r="A155" s="7">
        <v>2020</v>
      </c>
      <c r="B155" s="5">
        <v>43881</v>
      </c>
      <c r="C155" s="7" t="s">
        <v>865</v>
      </c>
      <c r="D155" s="7" t="s">
        <v>726</v>
      </c>
      <c r="E155" s="7" t="s">
        <v>1214</v>
      </c>
      <c r="F155" s="23">
        <v>1</v>
      </c>
      <c r="G155" s="23">
        <v>3</v>
      </c>
      <c r="H155" s="23">
        <v>0</v>
      </c>
      <c r="I155" s="23">
        <v>0</v>
      </c>
      <c r="J155" s="23">
        <v>1</v>
      </c>
      <c r="K155" s="23">
        <f t="shared" si="8"/>
        <v>0</v>
      </c>
      <c r="L155" s="23">
        <f t="shared" si="9"/>
        <v>1</v>
      </c>
      <c r="M155" s="8">
        <v>0</v>
      </c>
      <c r="N155" s="7">
        <f t="shared" si="10"/>
        <v>0</v>
      </c>
      <c r="O155" s="7">
        <f t="shared" si="11"/>
        <v>0</v>
      </c>
    </row>
    <row r="156" spans="1:15" x14ac:dyDescent="0.2">
      <c r="A156" s="7">
        <v>2020</v>
      </c>
      <c r="B156" s="5">
        <v>43887</v>
      </c>
      <c r="C156" s="7" t="s">
        <v>866</v>
      </c>
      <c r="D156" s="7" t="s">
        <v>717</v>
      </c>
      <c r="E156" s="7" t="s">
        <v>1215</v>
      </c>
      <c r="F156" s="23">
        <v>5</v>
      </c>
      <c r="G156" s="23">
        <v>0</v>
      </c>
      <c r="H156" s="23">
        <v>0</v>
      </c>
      <c r="I156" s="23">
        <v>0</v>
      </c>
      <c r="J156" s="23">
        <v>0</v>
      </c>
      <c r="K156" s="23">
        <f t="shared" si="8"/>
        <v>0</v>
      </c>
      <c r="L156" s="23">
        <f t="shared" si="9"/>
        <v>0</v>
      </c>
      <c r="M156" s="8">
        <v>0</v>
      </c>
      <c r="N156" s="7">
        <f t="shared" si="10"/>
        <v>0</v>
      </c>
      <c r="O156" s="7">
        <f t="shared" si="11"/>
        <v>0</v>
      </c>
    </row>
    <row r="157" spans="1:15" x14ac:dyDescent="0.2">
      <c r="A157" s="7">
        <v>2020</v>
      </c>
      <c r="B157" s="5">
        <v>43905</v>
      </c>
      <c r="C157" s="7" t="s">
        <v>867</v>
      </c>
      <c r="D157" s="7" t="s">
        <v>717</v>
      </c>
      <c r="E157" s="7" t="s">
        <v>1216</v>
      </c>
      <c r="F157" s="23">
        <v>4</v>
      </c>
      <c r="G157" s="23">
        <v>2</v>
      </c>
      <c r="H157" s="23">
        <v>1</v>
      </c>
      <c r="I157" s="23">
        <v>1</v>
      </c>
      <c r="J157" s="23">
        <v>1</v>
      </c>
      <c r="K157" s="23">
        <f t="shared" si="8"/>
        <v>1</v>
      </c>
      <c r="L157" s="23">
        <f t="shared" si="9"/>
        <v>1</v>
      </c>
      <c r="M157" s="8">
        <v>3</v>
      </c>
      <c r="N157" s="7">
        <f t="shared" si="10"/>
        <v>0</v>
      </c>
      <c r="O157" s="7">
        <f t="shared" si="11"/>
        <v>1</v>
      </c>
    </row>
    <row r="158" spans="1:15" x14ac:dyDescent="0.2">
      <c r="A158" s="7">
        <v>2020</v>
      </c>
      <c r="B158" s="5">
        <v>43917</v>
      </c>
      <c r="C158" s="7" t="s">
        <v>868</v>
      </c>
      <c r="D158" s="7" t="s">
        <v>717</v>
      </c>
      <c r="E158" s="7" t="s">
        <v>1217</v>
      </c>
      <c r="F158" s="23">
        <v>0</v>
      </c>
      <c r="G158" s="23">
        <v>0</v>
      </c>
      <c r="H158" s="23">
        <v>0</v>
      </c>
      <c r="I158" s="23">
        <v>0</v>
      </c>
      <c r="J158" s="23">
        <v>0</v>
      </c>
      <c r="K158" s="23">
        <f t="shared" si="8"/>
        <v>0</v>
      </c>
      <c r="L158" s="23">
        <f t="shared" si="9"/>
        <v>0</v>
      </c>
      <c r="M158" s="8">
        <v>0</v>
      </c>
      <c r="N158" s="7">
        <f t="shared" si="10"/>
        <v>0</v>
      </c>
      <c r="O158" s="7">
        <f t="shared" si="11"/>
        <v>0</v>
      </c>
    </row>
    <row r="159" spans="1:15" x14ac:dyDescent="0.2">
      <c r="A159" s="7">
        <v>2020</v>
      </c>
      <c r="B159" s="5">
        <v>43957</v>
      </c>
      <c r="C159" s="7" t="s">
        <v>869</v>
      </c>
      <c r="D159" s="7" t="s">
        <v>717</v>
      </c>
      <c r="E159" s="7" t="s">
        <v>1218</v>
      </c>
      <c r="F159" s="23">
        <v>0</v>
      </c>
      <c r="G159" s="23">
        <v>4</v>
      </c>
      <c r="H159" s="23">
        <v>0</v>
      </c>
      <c r="I159" s="23">
        <v>0</v>
      </c>
      <c r="J159" s="23">
        <v>0</v>
      </c>
      <c r="K159" s="23">
        <f t="shared" si="8"/>
        <v>0</v>
      </c>
      <c r="L159" s="23">
        <f t="shared" si="9"/>
        <v>0</v>
      </c>
      <c r="M159" s="8">
        <v>2</v>
      </c>
      <c r="N159" s="7">
        <f t="shared" si="10"/>
        <v>0</v>
      </c>
      <c r="O159" s="7">
        <f t="shared" si="11"/>
        <v>0</v>
      </c>
    </row>
    <row r="160" spans="1:15" x14ac:dyDescent="0.2">
      <c r="A160" s="7">
        <v>2020</v>
      </c>
      <c r="B160" s="5">
        <v>43968</v>
      </c>
      <c r="C160" s="7" t="s">
        <v>870</v>
      </c>
      <c r="D160" s="7" t="s">
        <v>717</v>
      </c>
      <c r="E160" s="7" t="s">
        <v>1219</v>
      </c>
      <c r="F160" s="23">
        <v>1</v>
      </c>
      <c r="G160" s="23">
        <v>2</v>
      </c>
      <c r="H160" s="23">
        <v>0</v>
      </c>
      <c r="I160" s="23">
        <v>0</v>
      </c>
      <c r="J160" s="23">
        <v>0</v>
      </c>
      <c r="K160" s="23">
        <f t="shared" si="8"/>
        <v>0</v>
      </c>
      <c r="L160" s="23">
        <f t="shared" si="9"/>
        <v>0</v>
      </c>
      <c r="M160" s="8">
        <v>3</v>
      </c>
      <c r="N160" s="7">
        <f t="shared" si="10"/>
        <v>0</v>
      </c>
      <c r="O160" s="7">
        <f t="shared" si="11"/>
        <v>1</v>
      </c>
    </row>
    <row r="161" spans="1:15" x14ac:dyDescent="0.2">
      <c r="A161" s="7">
        <v>2020</v>
      </c>
      <c r="B161" s="5">
        <v>43971</v>
      </c>
      <c r="C161" s="7" t="s">
        <v>871</v>
      </c>
      <c r="D161" s="7" t="s">
        <v>717</v>
      </c>
      <c r="E161" s="7" t="s">
        <v>1220</v>
      </c>
      <c r="F161" s="23">
        <v>0</v>
      </c>
      <c r="G161" s="23">
        <v>3</v>
      </c>
      <c r="H161" s="23">
        <v>0</v>
      </c>
      <c r="I161" s="23">
        <v>0</v>
      </c>
      <c r="J161" s="23">
        <v>0</v>
      </c>
      <c r="K161" s="23">
        <f t="shared" si="8"/>
        <v>0</v>
      </c>
      <c r="L161" s="23">
        <f t="shared" si="9"/>
        <v>0</v>
      </c>
      <c r="M161" s="8">
        <v>1</v>
      </c>
      <c r="N161" s="7">
        <f t="shared" si="10"/>
        <v>1</v>
      </c>
      <c r="O161" s="7">
        <f t="shared" si="11"/>
        <v>0</v>
      </c>
    </row>
    <row r="162" spans="1:15" x14ac:dyDescent="0.2">
      <c r="A162" s="7">
        <v>2020</v>
      </c>
      <c r="B162" s="5">
        <v>43972</v>
      </c>
      <c r="C162" s="7" t="s">
        <v>872</v>
      </c>
      <c r="D162" s="7" t="s">
        <v>720</v>
      </c>
      <c r="E162" s="7" t="s">
        <v>1221</v>
      </c>
      <c r="F162" s="23">
        <v>0</v>
      </c>
      <c r="G162" s="23">
        <v>1</v>
      </c>
      <c r="H162" s="23">
        <v>0</v>
      </c>
      <c r="I162" s="23">
        <v>0</v>
      </c>
      <c r="J162" s="23">
        <v>1</v>
      </c>
      <c r="K162" s="23">
        <f t="shared" si="8"/>
        <v>0</v>
      </c>
      <c r="L162" s="23">
        <f t="shared" si="9"/>
        <v>1</v>
      </c>
      <c r="M162" s="8">
        <v>1</v>
      </c>
      <c r="N162" s="7">
        <f t="shared" si="10"/>
        <v>1</v>
      </c>
      <c r="O162" s="7">
        <f t="shared" si="11"/>
        <v>0</v>
      </c>
    </row>
    <row r="163" spans="1:15" x14ac:dyDescent="0.2">
      <c r="A163" s="7">
        <v>2020</v>
      </c>
      <c r="B163" s="5">
        <v>43978</v>
      </c>
      <c r="C163" s="7" t="s">
        <v>873</v>
      </c>
      <c r="D163" s="7" t="s">
        <v>728</v>
      </c>
      <c r="E163" s="7" t="s">
        <v>1222</v>
      </c>
      <c r="F163" s="23">
        <v>0</v>
      </c>
      <c r="G163" s="23">
        <v>1</v>
      </c>
      <c r="H163" s="23">
        <v>0</v>
      </c>
      <c r="I163" s="23">
        <v>0</v>
      </c>
      <c r="J163" s="23">
        <v>1</v>
      </c>
      <c r="K163" s="23">
        <f t="shared" si="8"/>
        <v>0</v>
      </c>
      <c r="L163" s="23">
        <f t="shared" si="9"/>
        <v>1</v>
      </c>
      <c r="M163" s="8">
        <v>1</v>
      </c>
      <c r="N163" s="7">
        <f t="shared" si="10"/>
        <v>1</v>
      </c>
      <c r="O163" s="7">
        <f t="shared" si="11"/>
        <v>0</v>
      </c>
    </row>
    <row r="164" spans="1:15" x14ac:dyDescent="0.2">
      <c r="A164" s="7">
        <v>2020</v>
      </c>
      <c r="B164" s="5">
        <v>43983</v>
      </c>
      <c r="C164" s="7" t="s">
        <v>874</v>
      </c>
      <c r="D164" s="7" t="s">
        <v>717</v>
      </c>
      <c r="E164" s="7" t="s">
        <v>1223</v>
      </c>
      <c r="F164" s="23">
        <v>2</v>
      </c>
      <c r="G164" s="23">
        <v>0</v>
      </c>
      <c r="H164" s="23">
        <v>0</v>
      </c>
      <c r="I164" s="23">
        <v>0</v>
      </c>
      <c r="J164" s="23">
        <v>0</v>
      </c>
      <c r="K164" s="23">
        <f t="shared" si="8"/>
        <v>0</v>
      </c>
      <c r="L164" s="23">
        <f t="shared" si="9"/>
        <v>0</v>
      </c>
      <c r="M164" s="8">
        <v>3</v>
      </c>
      <c r="N164" s="7">
        <f t="shared" si="10"/>
        <v>0</v>
      </c>
      <c r="O164" s="7">
        <f t="shared" si="11"/>
        <v>1</v>
      </c>
    </row>
    <row r="165" spans="1:15" x14ac:dyDescent="0.2">
      <c r="A165" s="7">
        <v>2020</v>
      </c>
      <c r="B165" s="5">
        <v>43992</v>
      </c>
      <c r="C165" s="7" t="s">
        <v>875</v>
      </c>
      <c r="D165" s="7" t="s">
        <v>728</v>
      </c>
      <c r="E165" s="7" t="s">
        <v>1224</v>
      </c>
      <c r="F165" s="23">
        <v>1</v>
      </c>
      <c r="G165" s="23">
        <v>4</v>
      </c>
      <c r="H165" s="23">
        <v>0</v>
      </c>
      <c r="I165" s="23">
        <v>0</v>
      </c>
      <c r="J165" s="23">
        <v>4</v>
      </c>
      <c r="K165" s="23">
        <f t="shared" si="8"/>
        <v>0</v>
      </c>
      <c r="L165" s="23">
        <f t="shared" si="9"/>
        <v>1</v>
      </c>
      <c r="M165" s="8">
        <v>1</v>
      </c>
      <c r="N165" s="7">
        <f t="shared" si="10"/>
        <v>1</v>
      </c>
      <c r="O165" s="7">
        <f t="shared" si="11"/>
        <v>0</v>
      </c>
    </row>
    <row r="166" spans="1:15" x14ac:dyDescent="0.2">
      <c r="A166" s="7">
        <v>2020</v>
      </c>
      <c r="B166" s="5">
        <v>43994</v>
      </c>
      <c r="C166" s="7" t="s">
        <v>876</v>
      </c>
      <c r="D166" s="7" t="s">
        <v>717</v>
      </c>
      <c r="E166" s="7" t="s">
        <v>1225</v>
      </c>
      <c r="F166" s="23">
        <v>0</v>
      </c>
      <c r="G166" s="23">
        <v>8</v>
      </c>
      <c r="H166" s="23">
        <v>0</v>
      </c>
      <c r="I166" s="23">
        <v>0</v>
      </c>
      <c r="J166" s="23">
        <v>0</v>
      </c>
      <c r="K166" s="23">
        <f t="shared" si="8"/>
        <v>0</v>
      </c>
      <c r="L166" s="23">
        <f t="shared" si="9"/>
        <v>0</v>
      </c>
      <c r="M166" s="8">
        <v>2</v>
      </c>
      <c r="N166" s="7">
        <f t="shared" si="10"/>
        <v>0</v>
      </c>
      <c r="O166" s="7">
        <f t="shared" si="11"/>
        <v>0</v>
      </c>
    </row>
    <row r="167" spans="1:15" x14ac:dyDescent="0.2">
      <c r="A167" s="7">
        <v>2020</v>
      </c>
      <c r="B167" s="5">
        <v>44001</v>
      </c>
      <c r="C167" s="7" t="s">
        <v>877</v>
      </c>
      <c r="D167" s="7" t="s">
        <v>717</v>
      </c>
      <c r="E167" s="7" t="s">
        <v>1226</v>
      </c>
      <c r="F167" s="23">
        <v>1</v>
      </c>
      <c r="G167" s="23">
        <v>0</v>
      </c>
      <c r="H167" s="23">
        <v>0</v>
      </c>
      <c r="I167" s="23">
        <v>0</v>
      </c>
      <c r="J167" s="23">
        <v>0</v>
      </c>
      <c r="K167" s="23">
        <f t="shared" si="8"/>
        <v>0</v>
      </c>
      <c r="L167" s="23">
        <f t="shared" si="9"/>
        <v>0</v>
      </c>
      <c r="M167" s="8">
        <v>1</v>
      </c>
      <c r="N167" s="7">
        <f t="shared" si="10"/>
        <v>1</v>
      </c>
      <c r="O167" s="7">
        <f t="shared" si="11"/>
        <v>0</v>
      </c>
    </row>
    <row r="168" spans="1:15" x14ac:dyDescent="0.2">
      <c r="A168" s="7">
        <v>2020</v>
      </c>
      <c r="B168" s="5">
        <v>44004</v>
      </c>
      <c r="C168" s="7" t="s">
        <v>878</v>
      </c>
      <c r="D168" s="7" t="s">
        <v>717</v>
      </c>
      <c r="E168" s="7" t="s">
        <v>1227</v>
      </c>
      <c r="F168" s="23">
        <v>1</v>
      </c>
      <c r="G168" s="23">
        <v>2</v>
      </c>
      <c r="H168" s="23">
        <v>0</v>
      </c>
      <c r="I168" s="23">
        <v>0</v>
      </c>
      <c r="J168" s="23">
        <v>0</v>
      </c>
      <c r="K168" s="23">
        <f t="shared" si="8"/>
        <v>0</v>
      </c>
      <c r="L168" s="23">
        <f t="shared" si="9"/>
        <v>0</v>
      </c>
      <c r="M168" s="8">
        <v>2</v>
      </c>
      <c r="N168" s="7">
        <f t="shared" si="10"/>
        <v>0</v>
      </c>
      <c r="O168" s="7">
        <f t="shared" si="11"/>
        <v>0</v>
      </c>
    </row>
    <row r="169" spans="1:15" x14ac:dyDescent="0.2">
      <c r="A169" s="7">
        <v>2020</v>
      </c>
      <c r="B169" s="5">
        <v>44008</v>
      </c>
      <c r="C169" s="7" t="s">
        <v>879</v>
      </c>
      <c r="D169" s="7" t="s">
        <v>717</v>
      </c>
      <c r="E169" s="7" t="s">
        <v>1228</v>
      </c>
      <c r="F169" s="23">
        <v>3</v>
      </c>
      <c r="G169" s="23">
        <v>0</v>
      </c>
      <c r="H169" s="23">
        <v>0</v>
      </c>
      <c r="I169" s="23">
        <v>0</v>
      </c>
      <c r="J169" s="23">
        <v>0</v>
      </c>
      <c r="K169" s="23">
        <f t="shared" si="8"/>
        <v>0</v>
      </c>
      <c r="L169" s="23">
        <f t="shared" si="9"/>
        <v>0</v>
      </c>
      <c r="M169" s="8">
        <v>0</v>
      </c>
      <c r="N169" s="7">
        <f t="shared" si="10"/>
        <v>0</v>
      </c>
      <c r="O169" s="7">
        <f t="shared" si="11"/>
        <v>0</v>
      </c>
    </row>
    <row r="170" spans="1:15" x14ac:dyDescent="0.2">
      <c r="A170" s="7">
        <v>2020</v>
      </c>
      <c r="B170" s="5">
        <v>44009</v>
      </c>
      <c r="C170" s="7" t="s">
        <v>880</v>
      </c>
      <c r="D170" s="7" t="s">
        <v>717</v>
      </c>
      <c r="E170" s="7" t="s">
        <v>1229</v>
      </c>
      <c r="F170" s="23">
        <v>2</v>
      </c>
      <c r="G170" s="23">
        <v>4</v>
      </c>
      <c r="H170" s="23">
        <v>0</v>
      </c>
      <c r="I170" s="23">
        <v>0</v>
      </c>
      <c r="J170" s="23">
        <v>0</v>
      </c>
      <c r="K170" s="23">
        <f t="shared" si="8"/>
        <v>0</v>
      </c>
      <c r="L170" s="23">
        <f t="shared" si="9"/>
        <v>0</v>
      </c>
      <c r="M170" s="8">
        <v>1</v>
      </c>
      <c r="N170" s="7">
        <f t="shared" si="10"/>
        <v>1</v>
      </c>
      <c r="O170" s="7">
        <f t="shared" si="11"/>
        <v>0</v>
      </c>
    </row>
    <row r="171" spans="1:15" x14ac:dyDescent="0.2">
      <c r="A171" s="7">
        <v>2020</v>
      </c>
      <c r="B171" s="5">
        <v>44009</v>
      </c>
      <c r="C171" s="7" t="s">
        <v>59</v>
      </c>
      <c r="D171" s="7" t="s">
        <v>728</v>
      </c>
      <c r="E171" s="7" t="s">
        <v>1230</v>
      </c>
      <c r="F171" s="23">
        <v>1</v>
      </c>
      <c r="G171" s="23">
        <v>0</v>
      </c>
      <c r="H171" s="23">
        <v>0</v>
      </c>
      <c r="I171" s="23">
        <v>0</v>
      </c>
      <c r="J171" s="23">
        <v>0</v>
      </c>
      <c r="K171" s="23">
        <f t="shared" si="8"/>
        <v>0</v>
      </c>
      <c r="L171" s="23">
        <f t="shared" si="9"/>
        <v>0</v>
      </c>
      <c r="M171" s="8">
        <v>0</v>
      </c>
      <c r="N171" s="7">
        <f t="shared" si="10"/>
        <v>0</v>
      </c>
      <c r="O171" s="7">
        <f t="shared" si="11"/>
        <v>0</v>
      </c>
    </row>
    <row r="172" spans="1:15" x14ac:dyDescent="0.2">
      <c r="A172" s="7">
        <v>2020</v>
      </c>
      <c r="B172" s="5">
        <v>44037</v>
      </c>
      <c r="C172" s="7" t="s">
        <v>881</v>
      </c>
      <c r="D172" s="7" t="s">
        <v>726</v>
      </c>
      <c r="E172" s="7" t="s">
        <v>1231</v>
      </c>
      <c r="F172" s="23">
        <v>0</v>
      </c>
      <c r="G172" s="23">
        <v>9</v>
      </c>
      <c r="H172" s="23">
        <v>0</v>
      </c>
      <c r="I172" s="23">
        <v>0</v>
      </c>
      <c r="J172" s="23">
        <v>0</v>
      </c>
      <c r="K172" s="23">
        <f t="shared" si="8"/>
        <v>0</v>
      </c>
      <c r="L172" s="23">
        <f t="shared" si="9"/>
        <v>0</v>
      </c>
      <c r="M172" s="8">
        <v>0</v>
      </c>
      <c r="N172" s="7">
        <f t="shared" si="10"/>
        <v>0</v>
      </c>
      <c r="O172" s="7">
        <f t="shared" si="11"/>
        <v>0</v>
      </c>
    </row>
    <row r="173" spans="1:15" x14ac:dyDescent="0.2">
      <c r="A173" s="7">
        <v>2020</v>
      </c>
      <c r="B173" s="5">
        <v>44042</v>
      </c>
      <c r="C173" s="7" t="s">
        <v>882</v>
      </c>
      <c r="D173" s="7" t="s">
        <v>728</v>
      </c>
      <c r="E173" s="7" t="s">
        <v>1232</v>
      </c>
      <c r="F173" s="23">
        <v>0</v>
      </c>
      <c r="G173" s="23">
        <v>1</v>
      </c>
      <c r="H173" s="23">
        <v>0</v>
      </c>
      <c r="I173" s="23">
        <v>0</v>
      </c>
      <c r="J173" s="23">
        <v>0</v>
      </c>
      <c r="K173" s="23">
        <f t="shared" si="8"/>
        <v>0</v>
      </c>
      <c r="L173" s="23">
        <f t="shared" si="9"/>
        <v>0</v>
      </c>
      <c r="M173" s="8">
        <v>1</v>
      </c>
      <c r="N173" s="7">
        <f t="shared" si="10"/>
        <v>1</v>
      </c>
      <c r="O173" s="7">
        <f t="shared" si="11"/>
        <v>0</v>
      </c>
    </row>
    <row r="174" spans="1:15" x14ac:dyDescent="0.2">
      <c r="A174" s="7">
        <v>2020</v>
      </c>
      <c r="B174" s="5">
        <v>44042</v>
      </c>
      <c r="C174" s="7" t="s">
        <v>883</v>
      </c>
      <c r="D174" s="7" t="s">
        <v>728</v>
      </c>
      <c r="E174" s="7" t="s">
        <v>1233</v>
      </c>
      <c r="F174" s="23">
        <v>0</v>
      </c>
      <c r="G174" s="23">
        <v>5</v>
      </c>
      <c r="H174" s="23">
        <v>0</v>
      </c>
      <c r="I174" s="23">
        <v>0</v>
      </c>
      <c r="J174" s="23">
        <v>1</v>
      </c>
      <c r="K174" s="23">
        <f t="shared" si="8"/>
        <v>0</v>
      </c>
      <c r="L174" s="23">
        <f t="shared" si="9"/>
        <v>1</v>
      </c>
      <c r="M174" s="8">
        <v>2</v>
      </c>
      <c r="N174" s="7">
        <f t="shared" si="10"/>
        <v>0</v>
      </c>
      <c r="O174" s="7">
        <f t="shared" si="11"/>
        <v>0</v>
      </c>
    </row>
    <row r="175" spans="1:15" x14ac:dyDescent="0.2">
      <c r="A175" s="7">
        <v>2020</v>
      </c>
      <c r="B175" s="5">
        <v>44044</v>
      </c>
      <c r="C175" s="7" t="s">
        <v>884</v>
      </c>
      <c r="D175" s="7" t="s">
        <v>728</v>
      </c>
      <c r="E175" s="7" t="s">
        <v>1234</v>
      </c>
      <c r="F175" s="23">
        <v>0</v>
      </c>
      <c r="G175" s="23">
        <v>0</v>
      </c>
      <c r="H175" s="23">
        <v>0</v>
      </c>
      <c r="I175" s="23">
        <v>0</v>
      </c>
      <c r="J175" s="23">
        <v>0</v>
      </c>
      <c r="K175" s="23">
        <f t="shared" si="8"/>
        <v>0</v>
      </c>
      <c r="L175" s="23">
        <f t="shared" si="9"/>
        <v>0</v>
      </c>
      <c r="M175" s="8">
        <v>1</v>
      </c>
      <c r="N175" s="7">
        <f t="shared" si="10"/>
        <v>1</v>
      </c>
      <c r="O175" s="7">
        <f t="shared" si="11"/>
        <v>0</v>
      </c>
    </row>
    <row r="176" spans="1:15" x14ac:dyDescent="0.2">
      <c r="A176" s="7">
        <v>2020</v>
      </c>
      <c r="B176" s="5">
        <v>44060</v>
      </c>
      <c r="C176" s="7" t="s">
        <v>885</v>
      </c>
      <c r="D176" s="7" t="s">
        <v>726</v>
      </c>
      <c r="E176" s="7" t="s">
        <v>1235</v>
      </c>
      <c r="F176" s="23">
        <v>3</v>
      </c>
      <c r="G176" s="23">
        <v>2</v>
      </c>
      <c r="H176" s="23">
        <v>0</v>
      </c>
      <c r="I176" s="23">
        <v>0</v>
      </c>
      <c r="J176" s="23">
        <v>0</v>
      </c>
      <c r="K176" s="23">
        <f t="shared" si="8"/>
        <v>0</v>
      </c>
      <c r="L176" s="23">
        <f t="shared" si="9"/>
        <v>0</v>
      </c>
      <c r="M176" s="8">
        <v>2</v>
      </c>
      <c r="N176" s="7">
        <f t="shared" si="10"/>
        <v>0</v>
      </c>
      <c r="O176" s="7">
        <f t="shared" si="11"/>
        <v>0</v>
      </c>
    </row>
    <row r="177" spans="1:15" x14ac:dyDescent="0.2">
      <c r="A177" s="7">
        <v>2020</v>
      </c>
      <c r="B177" s="5">
        <v>44064</v>
      </c>
      <c r="C177" s="7" t="s">
        <v>886</v>
      </c>
      <c r="D177" s="7" t="s">
        <v>717</v>
      </c>
      <c r="E177" s="7" t="s">
        <v>1236</v>
      </c>
      <c r="F177" s="23">
        <v>0</v>
      </c>
      <c r="G177" s="23">
        <v>0</v>
      </c>
      <c r="H177" s="23">
        <v>0</v>
      </c>
      <c r="I177" s="23">
        <v>0</v>
      </c>
      <c r="J177" s="23">
        <v>0</v>
      </c>
      <c r="K177" s="23">
        <f t="shared" si="8"/>
        <v>0</v>
      </c>
      <c r="L177" s="23">
        <f t="shared" si="9"/>
        <v>0</v>
      </c>
      <c r="M177" s="8">
        <v>1</v>
      </c>
      <c r="N177" s="7">
        <f t="shared" si="10"/>
        <v>1</v>
      </c>
      <c r="O177" s="7">
        <f t="shared" si="11"/>
        <v>0</v>
      </c>
    </row>
    <row r="178" spans="1:15" x14ac:dyDescent="0.2">
      <c r="A178" s="7">
        <v>2020</v>
      </c>
      <c r="B178" s="5">
        <v>44079</v>
      </c>
      <c r="C178" s="7" t="s">
        <v>887</v>
      </c>
      <c r="D178" s="7" t="s">
        <v>728</v>
      </c>
      <c r="E178" s="7" t="s">
        <v>1237</v>
      </c>
      <c r="F178" s="23">
        <v>0</v>
      </c>
      <c r="G178" s="23">
        <v>3</v>
      </c>
      <c r="H178" s="23">
        <v>0</v>
      </c>
      <c r="I178" s="23">
        <v>0</v>
      </c>
      <c r="J178" s="23">
        <v>1</v>
      </c>
      <c r="K178" s="23">
        <f t="shared" si="8"/>
        <v>0</v>
      </c>
      <c r="L178" s="23">
        <f t="shared" si="9"/>
        <v>1</v>
      </c>
      <c r="M178" s="8">
        <v>2</v>
      </c>
      <c r="N178" s="7">
        <f t="shared" si="10"/>
        <v>0</v>
      </c>
      <c r="O178" s="7">
        <f t="shared" si="11"/>
        <v>0</v>
      </c>
    </row>
    <row r="179" spans="1:15" x14ac:dyDescent="0.2">
      <c r="A179" s="7">
        <v>2020</v>
      </c>
      <c r="B179" s="5">
        <v>44079</v>
      </c>
      <c r="C179" s="7" t="s">
        <v>888</v>
      </c>
      <c r="D179" s="7" t="s">
        <v>728</v>
      </c>
      <c r="E179" s="7" t="s">
        <v>1238</v>
      </c>
      <c r="F179" s="23">
        <v>0</v>
      </c>
      <c r="G179" s="23">
        <v>6</v>
      </c>
      <c r="H179" s="23">
        <v>0</v>
      </c>
      <c r="I179" s="23">
        <v>0</v>
      </c>
      <c r="J179" s="23">
        <v>0</v>
      </c>
      <c r="K179" s="23">
        <f t="shared" si="8"/>
        <v>0</v>
      </c>
      <c r="L179" s="23">
        <f t="shared" si="9"/>
        <v>0</v>
      </c>
      <c r="M179" s="8">
        <v>0</v>
      </c>
      <c r="N179" s="7">
        <f t="shared" si="10"/>
        <v>0</v>
      </c>
      <c r="O179" s="7">
        <f t="shared" si="11"/>
        <v>0</v>
      </c>
    </row>
    <row r="180" spans="1:15" x14ac:dyDescent="0.2">
      <c r="A180" s="7">
        <v>2020</v>
      </c>
      <c r="B180" s="5">
        <v>44107</v>
      </c>
      <c r="C180" s="7" t="s">
        <v>889</v>
      </c>
      <c r="D180" s="7" t="s">
        <v>717</v>
      </c>
      <c r="E180" s="7" t="s">
        <v>1239</v>
      </c>
      <c r="F180" s="23">
        <v>2</v>
      </c>
      <c r="G180" s="23">
        <v>1</v>
      </c>
      <c r="H180" s="23">
        <v>0</v>
      </c>
      <c r="I180" s="23">
        <v>0</v>
      </c>
      <c r="J180" s="23">
        <v>0</v>
      </c>
      <c r="K180" s="23">
        <f t="shared" si="8"/>
        <v>0</v>
      </c>
      <c r="L180" s="23">
        <f t="shared" si="9"/>
        <v>0</v>
      </c>
      <c r="M180" s="8">
        <v>0</v>
      </c>
      <c r="N180" s="7">
        <f t="shared" si="10"/>
        <v>0</v>
      </c>
      <c r="O180" s="7">
        <f t="shared" si="11"/>
        <v>0</v>
      </c>
    </row>
    <row r="181" spans="1:15" x14ac:dyDescent="0.2">
      <c r="A181" s="7">
        <v>2020</v>
      </c>
      <c r="B181" s="5">
        <v>44114</v>
      </c>
      <c r="C181" s="7" t="s">
        <v>890</v>
      </c>
      <c r="D181" s="7" t="s">
        <v>717</v>
      </c>
      <c r="E181" s="7" t="s">
        <v>1240</v>
      </c>
      <c r="F181" s="23">
        <v>0</v>
      </c>
      <c r="G181" s="23">
        <v>8</v>
      </c>
      <c r="H181" s="23">
        <v>0</v>
      </c>
      <c r="I181" s="23">
        <v>0</v>
      </c>
      <c r="J181" s="23">
        <v>0</v>
      </c>
      <c r="K181" s="23">
        <f t="shared" si="8"/>
        <v>0</v>
      </c>
      <c r="L181" s="23">
        <f t="shared" si="9"/>
        <v>0</v>
      </c>
      <c r="M181" s="8">
        <v>2</v>
      </c>
      <c r="N181" s="7">
        <f t="shared" si="10"/>
        <v>0</v>
      </c>
      <c r="O181" s="7">
        <f t="shared" si="11"/>
        <v>0</v>
      </c>
    </row>
    <row r="182" spans="1:15" x14ac:dyDescent="0.2">
      <c r="A182" s="7">
        <v>2020</v>
      </c>
      <c r="B182" s="5">
        <v>44135</v>
      </c>
      <c r="C182" s="7" t="s">
        <v>891</v>
      </c>
      <c r="D182" s="7" t="s">
        <v>717</v>
      </c>
      <c r="E182" s="7" t="s">
        <v>1241</v>
      </c>
      <c r="F182" s="23">
        <v>0</v>
      </c>
      <c r="G182" s="23">
        <v>5</v>
      </c>
      <c r="H182" s="23">
        <v>0</v>
      </c>
      <c r="I182" s="23">
        <v>0</v>
      </c>
      <c r="J182" s="23">
        <v>0</v>
      </c>
      <c r="K182" s="23">
        <f t="shared" si="8"/>
        <v>0</v>
      </c>
      <c r="L182" s="23">
        <f t="shared" si="9"/>
        <v>0</v>
      </c>
      <c r="M182" s="8">
        <v>2</v>
      </c>
      <c r="N182" s="7">
        <f t="shared" si="10"/>
        <v>0</v>
      </c>
      <c r="O182" s="7">
        <f t="shared" si="11"/>
        <v>0</v>
      </c>
    </row>
    <row r="183" spans="1:15" x14ac:dyDescent="0.2">
      <c r="A183" s="7">
        <v>2020</v>
      </c>
      <c r="B183" s="5">
        <v>44142</v>
      </c>
      <c r="C183" s="7" t="s">
        <v>892</v>
      </c>
      <c r="D183" s="7" t="s">
        <v>717</v>
      </c>
      <c r="E183" s="7" t="s">
        <v>1242</v>
      </c>
      <c r="F183" s="23">
        <v>1</v>
      </c>
      <c r="G183" s="23">
        <v>3</v>
      </c>
      <c r="H183" s="23">
        <v>0</v>
      </c>
      <c r="I183" s="23">
        <v>0</v>
      </c>
      <c r="J183" s="23">
        <v>0</v>
      </c>
      <c r="K183" s="23">
        <f t="shared" si="8"/>
        <v>0</v>
      </c>
      <c r="L183" s="23">
        <f t="shared" si="9"/>
        <v>0</v>
      </c>
      <c r="M183" s="8">
        <v>2</v>
      </c>
      <c r="N183" s="7">
        <f t="shared" si="10"/>
        <v>0</v>
      </c>
      <c r="O183" s="7">
        <f t="shared" si="11"/>
        <v>0</v>
      </c>
    </row>
    <row r="184" spans="1:15" x14ac:dyDescent="0.2">
      <c r="A184" s="7">
        <v>2020</v>
      </c>
      <c r="B184" s="5">
        <v>44155</v>
      </c>
      <c r="C184" s="7" t="s">
        <v>893</v>
      </c>
      <c r="D184" s="7" t="s">
        <v>717</v>
      </c>
      <c r="E184" s="7" t="s">
        <v>1243</v>
      </c>
      <c r="F184" s="23">
        <v>0</v>
      </c>
      <c r="G184" s="23">
        <v>8</v>
      </c>
      <c r="H184" s="23">
        <v>0</v>
      </c>
      <c r="I184" s="23">
        <v>0</v>
      </c>
      <c r="J184" s="23">
        <v>0</v>
      </c>
      <c r="K184" s="23">
        <f t="shared" si="8"/>
        <v>0</v>
      </c>
      <c r="L184" s="23">
        <f t="shared" si="9"/>
        <v>0</v>
      </c>
      <c r="M184" s="8">
        <v>2</v>
      </c>
      <c r="N184" s="7">
        <f t="shared" si="10"/>
        <v>0</v>
      </c>
      <c r="O184" s="7">
        <f t="shared" si="11"/>
        <v>0</v>
      </c>
    </row>
    <row r="185" spans="1:15" x14ac:dyDescent="0.2">
      <c r="A185" s="7">
        <v>2020</v>
      </c>
      <c r="B185" s="5">
        <v>44156</v>
      </c>
      <c r="C185" s="7" t="s">
        <v>894</v>
      </c>
      <c r="D185" s="7" t="s">
        <v>717</v>
      </c>
      <c r="E185" s="7" t="s">
        <v>1244</v>
      </c>
      <c r="F185" s="23">
        <v>2</v>
      </c>
      <c r="G185" s="23">
        <v>2</v>
      </c>
      <c r="H185" s="23">
        <v>0</v>
      </c>
      <c r="I185" s="23">
        <v>0</v>
      </c>
      <c r="J185" s="23">
        <v>0</v>
      </c>
      <c r="K185" s="23">
        <f t="shared" si="8"/>
        <v>0</v>
      </c>
      <c r="L185" s="23">
        <f t="shared" si="9"/>
        <v>0</v>
      </c>
      <c r="M185" s="8">
        <v>1</v>
      </c>
      <c r="N185" s="7">
        <f t="shared" si="10"/>
        <v>1</v>
      </c>
      <c r="O185" s="7">
        <f t="shared" si="11"/>
        <v>0</v>
      </c>
    </row>
    <row r="186" spans="1:15" x14ac:dyDescent="0.2">
      <c r="A186" s="7">
        <v>2020</v>
      </c>
      <c r="B186" s="5">
        <v>44161</v>
      </c>
      <c r="C186" s="7" t="s">
        <v>895</v>
      </c>
      <c r="D186" s="7" t="s">
        <v>728</v>
      </c>
      <c r="E186" s="7" t="s">
        <v>1245</v>
      </c>
      <c r="F186" s="23">
        <v>1</v>
      </c>
      <c r="G186" s="23">
        <v>4</v>
      </c>
      <c r="H186" s="23">
        <v>0</v>
      </c>
      <c r="I186" s="23">
        <v>0</v>
      </c>
      <c r="J186" s="23">
        <v>0</v>
      </c>
      <c r="K186" s="23">
        <f t="shared" si="8"/>
        <v>0</v>
      </c>
      <c r="L186" s="23">
        <f t="shared" si="9"/>
        <v>0</v>
      </c>
      <c r="M186" s="8">
        <v>2</v>
      </c>
      <c r="N186" s="7">
        <f t="shared" si="10"/>
        <v>0</v>
      </c>
      <c r="O186" s="7">
        <f t="shared" si="11"/>
        <v>0</v>
      </c>
    </row>
    <row r="187" spans="1:15" x14ac:dyDescent="0.2">
      <c r="A187" s="7">
        <v>2020</v>
      </c>
      <c r="B187" s="5">
        <v>44169</v>
      </c>
      <c r="C187" s="7" t="s">
        <v>896</v>
      </c>
      <c r="D187" s="7" t="s">
        <v>728</v>
      </c>
      <c r="E187" s="7" t="s">
        <v>1246</v>
      </c>
      <c r="F187" s="23">
        <v>0</v>
      </c>
      <c r="G187" s="23">
        <v>4</v>
      </c>
      <c r="H187" s="23">
        <v>0</v>
      </c>
      <c r="I187" s="23">
        <v>0</v>
      </c>
      <c r="J187" s="23">
        <v>0</v>
      </c>
      <c r="K187" s="23">
        <f t="shared" si="8"/>
        <v>0</v>
      </c>
      <c r="L187" s="23">
        <f t="shared" si="9"/>
        <v>0</v>
      </c>
      <c r="M187" s="8">
        <v>0</v>
      </c>
      <c r="N187" s="7">
        <f t="shared" si="10"/>
        <v>0</v>
      </c>
      <c r="O187" s="7">
        <f t="shared" si="11"/>
        <v>0</v>
      </c>
    </row>
    <row r="188" spans="1:15" x14ac:dyDescent="0.2">
      <c r="A188" s="7">
        <v>2020</v>
      </c>
      <c r="B188" s="5">
        <v>44177</v>
      </c>
      <c r="C188" s="7" t="s">
        <v>897</v>
      </c>
      <c r="D188" s="7" t="s">
        <v>717</v>
      </c>
      <c r="E188" s="7" t="s">
        <v>1247</v>
      </c>
      <c r="F188" s="23">
        <v>2</v>
      </c>
      <c r="G188" s="23">
        <v>2</v>
      </c>
      <c r="H188" s="23">
        <v>0</v>
      </c>
      <c r="I188" s="23">
        <v>0</v>
      </c>
      <c r="J188" s="23">
        <v>0</v>
      </c>
      <c r="K188" s="23">
        <f t="shared" si="8"/>
        <v>0</v>
      </c>
      <c r="L188" s="23">
        <f t="shared" si="9"/>
        <v>0</v>
      </c>
      <c r="M188" s="8">
        <v>2</v>
      </c>
      <c r="N188" s="7">
        <f t="shared" si="10"/>
        <v>0</v>
      </c>
      <c r="O188" s="7">
        <f t="shared" si="11"/>
        <v>0</v>
      </c>
    </row>
    <row r="189" spans="1:15" x14ac:dyDescent="0.2">
      <c r="A189" s="7">
        <v>2020</v>
      </c>
      <c r="B189" s="5">
        <v>44179</v>
      </c>
      <c r="C189" s="7" t="s">
        <v>898</v>
      </c>
      <c r="D189" s="7" t="s">
        <v>720</v>
      </c>
      <c r="E189" s="7" t="s">
        <v>1248</v>
      </c>
      <c r="F189" s="23">
        <v>0</v>
      </c>
      <c r="G189" s="23">
        <v>0</v>
      </c>
      <c r="H189" s="23">
        <v>0</v>
      </c>
      <c r="I189" s="23">
        <v>0</v>
      </c>
      <c r="J189" s="23">
        <v>0</v>
      </c>
      <c r="K189" s="23">
        <f t="shared" si="8"/>
        <v>0</v>
      </c>
      <c r="L189" s="23">
        <f t="shared" si="9"/>
        <v>0</v>
      </c>
      <c r="M189" s="8">
        <v>1</v>
      </c>
      <c r="N189" s="7">
        <f t="shared" si="10"/>
        <v>1</v>
      </c>
      <c r="O189" s="7">
        <f t="shared" si="11"/>
        <v>0</v>
      </c>
    </row>
    <row r="190" spans="1:15" x14ac:dyDescent="0.2">
      <c r="A190" s="7">
        <v>2020</v>
      </c>
      <c r="B190" s="5">
        <v>44184</v>
      </c>
      <c r="C190" s="7" t="s">
        <v>899</v>
      </c>
      <c r="D190" s="7" t="s">
        <v>717</v>
      </c>
      <c r="E190" s="7" t="s">
        <v>1249</v>
      </c>
      <c r="F190" s="23">
        <v>0</v>
      </c>
      <c r="G190" s="23">
        <v>5</v>
      </c>
      <c r="H190" s="23">
        <v>0</v>
      </c>
      <c r="I190" s="23">
        <v>0</v>
      </c>
      <c r="J190" s="23">
        <v>0</v>
      </c>
      <c r="K190" s="23">
        <f t="shared" si="8"/>
        <v>0</v>
      </c>
      <c r="L190" s="23">
        <f t="shared" si="9"/>
        <v>0</v>
      </c>
      <c r="M190" s="8">
        <v>0</v>
      </c>
      <c r="N190" s="7">
        <f t="shared" si="10"/>
        <v>0</v>
      </c>
      <c r="O190" s="7">
        <f t="shared" si="11"/>
        <v>0</v>
      </c>
    </row>
    <row r="191" spans="1:15" x14ac:dyDescent="0.2">
      <c r="A191" s="7">
        <v>2020</v>
      </c>
      <c r="B191" s="5">
        <v>44191</v>
      </c>
      <c r="C191" s="7" t="s">
        <v>900</v>
      </c>
      <c r="D191" s="7" t="s">
        <v>717</v>
      </c>
      <c r="E191" s="7" t="s">
        <v>1250</v>
      </c>
      <c r="F191" s="23">
        <v>3</v>
      </c>
      <c r="G191" s="23">
        <v>3</v>
      </c>
      <c r="H191" s="23">
        <v>0</v>
      </c>
      <c r="I191" s="23">
        <v>0</v>
      </c>
      <c r="J191" s="23">
        <v>0</v>
      </c>
      <c r="K191" s="23">
        <f t="shared" si="8"/>
        <v>0</v>
      </c>
      <c r="L191" s="23">
        <f t="shared" si="9"/>
        <v>0</v>
      </c>
      <c r="M191" s="8">
        <v>1</v>
      </c>
      <c r="N191" s="7">
        <f t="shared" si="10"/>
        <v>1</v>
      </c>
      <c r="O191" s="7">
        <f t="shared" si="11"/>
        <v>0</v>
      </c>
    </row>
    <row r="192" spans="1:15" x14ac:dyDescent="0.2">
      <c r="A192" s="7">
        <v>2020</v>
      </c>
      <c r="B192" s="5">
        <v>44196</v>
      </c>
      <c r="C192" s="7" t="s">
        <v>901</v>
      </c>
      <c r="D192" s="7" t="s">
        <v>717</v>
      </c>
      <c r="E192" s="7" t="s">
        <v>1251</v>
      </c>
      <c r="F192" s="23">
        <v>1</v>
      </c>
      <c r="G192" s="23">
        <v>3</v>
      </c>
      <c r="H192" s="23">
        <v>0</v>
      </c>
      <c r="I192" s="23">
        <v>0</v>
      </c>
      <c r="J192" s="23">
        <v>0</v>
      </c>
      <c r="K192" s="23">
        <f t="shared" si="8"/>
        <v>0</v>
      </c>
      <c r="L192" s="23">
        <f t="shared" si="9"/>
        <v>0</v>
      </c>
      <c r="M192" s="8">
        <v>0</v>
      </c>
      <c r="N192" s="7">
        <f t="shared" si="10"/>
        <v>0</v>
      </c>
      <c r="O192" s="7">
        <f t="shared" si="11"/>
        <v>0</v>
      </c>
    </row>
    <row r="193" spans="1:15" x14ac:dyDescent="0.2">
      <c r="A193" s="7">
        <v>2021</v>
      </c>
      <c r="B193" s="5">
        <v>44205</v>
      </c>
      <c r="C193" s="7" t="s">
        <v>902</v>
      </c>
      <c r="D193" s="7" t="s">
        <v>717</v>
      </c>
      <c r="E193" s="7" t="s">
        <v>1252</v>
      </c>
      <c r="F193" s="23">
        <v>5</v>
      </c>
      <c r="G193" s="23">
        <v>2</v>
      </c>
      <c r="H193" s="23">
        <v>0</v>
      </c>
      <c r="I193" s="23">
        <v>0</v>
      </c>
      <c r="J193" s="23">
        <v>0</v>
      </c>
      <c r="K193" s="23">
        <f t="shared" si="8"/>
        <v>0</v>
      </c>
      <c r="L193" s="23">
        <f t="shared" si="9"/>
        <v>0</v>
      </c>
      <c r="M193" s="8">
        <v>1</v>
      </c>
      <c r="N193" s="7">
        <f t="shared" si="10"/>
        <v>1</v>
      </c>
      <c r="O193" s="7">
        <f t="shared" si="11"/>
        <v>0</v>
      </c>
    </row>
    <row r="194" spans="1:15" x14ac:dyDescent="0.2">
      <c r="A194" s="7">
        <v>2021</v>
      </c>
      <c r="B194" s="5">
        <v>44221</v>
      </c>
      <c r="C194" s="7" t="s">
        <v>903</v>
      </c>
      <c r="D194" s="7" t="s">
        <v>728</v>
      </c>
      <c r="E194" s="7" t="s">
        <v>1253</v>
      </c>
      <c r="F194" s="23">
        <v>0</v>
      </c>
      <c r="G194" s="23">
        <v>0</v>
      </c>
      <c r="H194" s="23">
        <v>0</v>
      </c>
      <c r="I194" s="23">
        <v>0</v>
      </c>
      <c r="J194" s="23">
        <v>0</v>
      </c>
      <c r="K194" s="23">
        <f t="shared" si="8"/>
        <v>0</v>
      </c>
      <c r="L194" s="23">
        <f t="shared" si="9"/>
        <v>0</v>
      </c>
      <c r="M194" s="8">
        <v>0</v>
      </c>
      <c r="N194" s="7">
        <f t="shared" si="10"/>
        <v>0</v>
      </c>
      <c r="O194" s="7">
        <f t="shared" si="11"/>
        <v>0</v>
      </c>
    </row>
    <row r="195" spans="1:15" x14ac:dyDescent="0.2">
      <c r="A195" s="7">
        <v>2021</v>
      </c>
      <c r="B195" s="5">
        <v>44221</v>
      </c>
      <c r="C195" s="7" t="s">
        <v>904</v>
      </c>
      <c r="D195" s="7" t="s">
        <v>726</v>
      </c>
      <c r="E195" s="7" t="s">
        <v>1254</v>
      </c>
      <c r="F195" s="23">
        <v>1</v>
      </c>
      <c r="G195" s="23">
        <v>0</v>
      </c>
      <c r="H195" s="23">
        <v>0</v>
      </c>
      <c r="I195" s="23">
        <v>0</v>
      </c>
      <c r="J195" s="23">
        <v>0</v>
      </c>
      <c r="K195" s="23">
        <f t="shared" ref="K195:K258" si="12">IF(I195&gt;0,1,0)</f>
        <v>0</v>
      </c>
      <c r="L195" s="23">
        <f t="shared" ref="L195:L258" si="13">IF(J195&gt;0,1,0)</f>
        <v>0</v>
      </c>
      <c r="M195" s="8">
        <v>1</v>
      </c>
      <c r="N195" s="7">
        <f t="shared" ref="N195:N258" si="14">IF(M195=1,1,0)</f>
        <v>1</v>
      </c>
      <c r="O195" s="7">
        <f t="shared" ref="O195:O258" si="15">IF(M195=3,1,0)</f>
        <v>0</v>
      </c>
    </row>
    <row r="196" spans="1:15" x14ac:dyDescent="0.2">
      <c r="A196" s="7">
        <v>2021</v>
      </c>
      <c r="B196" s="5">
        <v>44236</v>
      </c>
      <c r="C196" s="7" t="s">
        <v>905</v>
      </c>
      <c r="D196" s="7" t="s">
        <v>733</v>
      </c>
      <c r="E196" s="7" t="s">
        <v>1255</v>
      </c>
      <c r="F196" s="23">
        <v>1</v>
      </c>
      <c r="G196" s="23">
        <v>4</v>
      </c>
      <c r="H196" s="23">
        <v>0</v>
      </c>
      <c r="I196" s="23">
        <v>0</v>
      </c>
      <c r="J196" s="23">
        <v>0</v>
      </c>
      <c r="K196" s="23">
        <f t="shared" si="12"/>
        <v>0</v>
      </c>
      <c r="L196" s="23">
        <f t="shared" si="13"/>
        <v>0</v>
      </c>
      <c r="M196" s="8">
        <v>1</v>
      </c>
      <c r="N196" s="7">
        <f t="shared" si="14"/>
        <v>1</v>
      </c>
      <c r="O196" s="7">
        <f t="shared" si="15"/>
        <v>0</v>
      </c>
    </row>
    <row r="197" spans="1:15" x14ac:dyDescent="0.2">
      <c r="A197" s="7">
        <v>2021</v>
      </c>
      <c r="B197" s="5">
        <v>44247</v>
      </c>
      <c r="C197" s="7" t="s">
        <v>82</v>
      </c>
      <c r="D197" s="7" t="s">
        <v>717</v>
      </c>
      <c r="E197" s="7" t="s">
        <v>1256</v>
      </c>
      <c r="F197" s="23">
        <v>2</v>
      </c>
      <c r="G197" s="23">
        <v>2</v>
      </c>
      <c r="H197" s="23">
        <v>0</v>
      </c>
      <c r="I197" s="23">
        <v>0</v>
      </c>
      <c r="J197" s="23">
        <v>0</v>
      </c>
      <c r="K197" s="23">
        <f t="shared" si="12"/>
        <v>0</v>
      </c>
      <c r="L197" s="23">
        <f t="shared" si="13"/>
        <v>0</v>
      </c>
      <c r="M197" s="8">
        <v>0</v>
      </c>
      <c r="N197" s="7">
        <f t="shared" si="14"/>
        <v>0</v>
      </c>
      <c r="O197" s="7">
        <f t="shared" si="15"/>
        <v>0</v>
      </c>
    </row>
    <row r="198" spans="1:15" x14ac:dyDescent="0.2">
      <c r="A198" s="7">
        <v>2021</v>
      </c>
      <c r="B198" s="5">
        <v>44271</v>
      </c>
      <c r="C198" s="7" t="s">
        <v>906</v>
      </c>
      <c r="D198" s="7" t="s">
        <v>717</v>
      </c>
      <c r="E198" s="7" t="s">
        <v>1257</v>
      </c>
      <c r="F198" s="23">
        <v>8</v>
      </c>
      <c r="G198" s="23">
        <v>1</v>
      </c>
      <c r="H198" s="23">
        <v>0</v>
      </c>
      <c r="I198" s="23">
        <v>0</v>
      </c>
      <c r="J198" s="23">
        <v>0</v>
      </c>
      <c r="K198" s="23">
        <f t="shared" si="12"/>
        <v>0</v>
      </c>
      <c r="L198" s="23">
        <f t="shared" si="13"/>
        <v>0</v>
      </c>
      <c r="M198" s="8">
        <v>2</v>
      </c>
      <c r="N198" s="7">
        <f t="shared" si="14"/>
        <v>0</v>
      </c>
      <c r="O198" s="7">
        <f t="shared" si="15"/>
        <v>0</v>
      </c>
    </row>
    <row r="199" spans="1:15" x14ac:dyDescent="0.2">
      <c r="A199" s="7">
        <v>2021</v>
      </c>
      <c r="B199" s="5">
        <v>44275</v>
      </c>
      <c r="C199" s="7" t="s">
        <v>907</v>
      </c>
      <c r="D199" s="7" t="s">
        <v>728</v>
      </c>
      <c r="E199" s="7" t="s">
        <v>1258</v>
      </c>
      <c r="F199" s="23">
        <v>0</v>
      </c>
      <c r="G199" s="23">
        <v>2</v>
      </c>
      <c r="H199" s="23">
        <v>0</v>
      </c>
      <c r="I199" s="23">
        <v>0</v>
      </c>
      <c r="J199" s="23">
        <v>1</v>
      </c>
      <c r="K199" s="23">
        <f t="shared" si="12"/>
        <v>0</v>
      </c>
      <c r="L199" s="23">
        <f t="shared" si="13"/>
        <v>1</v>
      </c>
      <c r="M199" s="8">
        <v>1</v>
      </c>
      <c r="N199" s="7">
        <f t="shared" si="14"/>
        <v>1</v>
      </c>
      <c r="O199" s="7">
        <f t="shared" si="15"/>
        <v>0</v>
      </c>
    </row>
    <row r="200" spans="1:15" x14ac:dyDescent="0.2">
      <c r="A200" s="7">
        <v>2021</v>
      </c>
      <c r="B200" s="5">
        <v>44277</v>
      </c>
      <c r="C200" s="7" t="s">
        <v>908</v>
      </c>
      <c r="D200" s="7" t="s">
        <v>717</v>
      </c>
      <c r="E200" s="7" t="s">
        <v>1259</v>
      </c>
      <c r="F200" s="23">
        <v>10</v>
      </c>
      <c r="G200" s="23">
        <v>0</v>
      </c>
      <c r="H200" s="23">
        <v>1</v>
      </c>
      <c r="I200" s="23">
        <v>1</v>
      </c>
      <c r="J200" s="23">
        <v>0</v>
      </c>
      <c r="K200" s="23">
        <f t="shared" si="12"/>
        <v>1</v>
      </c>
      <c r="L200" s="23">
        <f t="shared" si="13"/>
        <v>0</v>
      </c>
      <c r="M200" s="8">
        <v>1</v>
      </c>
      <c r="N200" s="7">
        <f t="shared" si="14"/>
        <v>1</v>
      </c>
      <c r="O200" s="7">
        <f t="shared" si="15"/>
        <v>0</v>
      </c>
    </row>
    <row r="201" spans="1:15" x14ac:dyDescent="0.2">
      <c r="A201" s="7">
        <v>2021</v>
      </c>
      <c r="B201" s="5">
        <v>44283</v>
      </c>
      <c r="C201" s="7" t="s">
        <v>909</v>
      </c>
      <c r="D201" s="7" t="s">
        <v>717</v>
      </c>
      <c r="E201" s="7" t="s">
        <v>1260</v>
      </c>
      <c r="F201" s="23">
        <v>4</v>
      </c>
      <c r="G201" s="23">
        <v>1</v>
      </c>
      <c r="H201" s="23">
        <v>0</v>
      </c>
      <c r="I201" s="23">
        <v>0</v>
      </c>
      <c r="J201" s="23">
        <v>0</v>
      </c>
      <c r="K201" s="23">
        <f t="shared" si="12"/>
        <v>0</v>
      </c>
      <c r="L201" s="23">
        <f t="shared" si="13"/>
        <v>0</v>
      </c>
      <c r="M201" s="8">
        <v>0</v>
      </c>
      <c r="N201" s="7">
        <f t="shared" si="14"/>
        <v>0</v>
      </c>
      <c r="O201" s="7">
        <f t="shared" si="15"/>
        <v>0</v>
      </c>
    </row>
    <row r="202" spans="1:15" x14ac:dyDescent="0.2">
      <c r="A202" s="7">
        <v>2021</v>
      </c>
      <c r="B202" s="5">
        <v>44286</v>
      </c>
      <c r="C202" s="7" t="s">
        <v>910</v>
      </c>
      <c r="D202" s="7" t="s">
        <v>717</v>
      </c>
      <c r="E202" s="7" t="s">
        <v>1261</v>
      </c>
      <c r="F202" s="23">
        <v>4</v>
      </c>
      <c r="G202" s="23">
        <v>1</v>
      </c>
      <c r="H202" s="23">
        <v>0</v>
      </c>
      <c r="I202" s="23">
        <v>0</v>
      </c>
      <c r="J202" s="23">
        <v>0</v>
      </c>
      <c r="K202" s="23">
        <f t="shared" si="12"/>
        <v>0</v>
      </c>
      <c r="L202" s="23">
        <f t="shared" si="13"/>
        <v>0</v>
      </c>
      <c r="M202" s="8">
        <v>1</v>
      </c>
      <c r="N202" s="7">
        <f t="shared" si="14"/>
        <v>1</v>
      </c>
      <c r="O202" s="7">
        <f t="shared" si="15"/>
        <v>0</v>
      </c>
    </row>
    <row r="203" spans="1:15" x14ac:dyDescent="0.2">
      <c r="A203" s="7">
        <v>2021</v>
      </c>
      <c r="B203" s="5">
        <v>44292</v>
      </c>
      <c r="C203" s="7" t="s">
        <v>911</v>
      </c>
      <c r="D203" s="7" t="s">
        <v>720</v>
      </c>
      <c r="E203" s="7" t="s">
        <v>1262</v>
      </c>
      <c r="F203" s="23">
        <v>0</v>
      </c>
      <c r="G203" s="23">
        <v>2</v>
      </c>
      <c r="H203" s="23">
        <v>0</v>
      </c>
      <c r="I203" s="23">
        <v>0</v>
      </c>
      <c r="J203" s="23">
        <v>0</v>
      </c>
      <c r="K203" s="23">
        <f t="shared" si="12"/>
        <v>0</v>
      </c>
      <c r="L203" s="23">
        <f t="shared" si="13"/>
        <v>0</v>
      </c>
      <c r="M203" s="8">
        <v>0</v>
      </c>
      <c r="N203" s="7">
        <f t="shared" si="14"/>
        <v>0</v>
      </c>
      <c r="O203" s="7">
        <f t="shared" si="15"/>
        <v>0</v>
      </c>
    </row>
    <row r="204" spans="1:15" x14ac:dyDescent="0.2">
      <c r="A204" s="7">
        <v>2021</v>
      </c>
      <c r="B204" s="5">
        <v>44294</v>
      </c>
      <c r="C204" s="7" t="s">
        <v>912</v>
      </c>
      <c r="D204" s="7" t="s">
        <v>717</v>
      </c>
      <c r="E204" s="7" t="s">
        <v>1263</v>
      </c>
      <c r="F204" s="23">
        <v>1</v>
      </c>
      <c r="G204" s="23">
        <v>6</v>
      </c>
      <c r="H204" s="23">
        <v>0</v>
      </c>
      <c r="I204" s="23">
        <v>0</v>
      </c>
      <c r="J204" s="23">
        <v>1</v>
      </c>
      <c r="K204" s="23">
        <f t="shared" si="12"/>
        <v>0</v>
      </c>
      <c r="L204" s="23">
        <f t="shared" si="13"/>
        <v>1</v>
      </c>
      <c r="M204" s="8">
        <v>2</v>
      </c>
      <c r="N204" s="7">
        <f t="shared" si="14"/>
        <v>0</v>
      </c>
      <c r="O204" s="7">
        <f t="shared" si="15"/>
        <v>0</v>
      </c>
    </row>
    <row r="205" spans="1:15" x14ac:dyDescent="0.2">
      <c r="A205" s="7">
        <v>2021</v>
      </c>
      <c r="B205" s="5">
        <v>44296</v>
      </c>
      <c r="C205" s="7" t="s">
        <v>913</v>
      </c>
      <c r="D205" s="7" t="s">
        <v>717</v>
      </c>
      <c r="E205" s="7" t="s">
        <v>1264</v>
      </c>
      <c r="F205" s="23">
        <v>1</v>
      </c>
      <c r="G205" s="23">
        <v>3</v>
      </c>
      <c r="H205" s="23">
        <v>0</v>
      </c>
      <c r="I205" s="23">
        <v>0</v>
      </c>
      <c r="J205" s="23">
        <v>0</v>
      </c>
      <c r="K205" s="23">
        <f t="shared" si="12"/>
        <v>0</v>
      </c>
      <c r="L205" s="23">
        <f t="shared" si="13"/>
        <v>0</v>
      </c>
      <c r="M205" s="8">
        <v>2</v>
      </c>
      <c r="N205" s="7">
        <f t="shared" si="14"/>
        <v>0</v>
      </c>
      <c r="O205" s="7">
        <f t="shared" si="15"/>
        <v>0</v>
      </c>
    </row>
    <row r="206" spans="1:15" x14ac:dyDescent="0.2">
      <c r="A206" s="7">
        <v>2021</v>
      </c>
      <c r="B206" s="5">
        <v>44299</v>
      </c>
      <c r="C206" s="7" t="s">
        <v>914</v>
      </c>
      <c r="D206" s="7" t="s">
        <v>717</v>
      </c>
      <c r="E206" s="7" t="s">
        <v>1265</v>
      </c>
      <c r="F206" s="23">
        <v>0</v>
      </c>
      <c r="G206" s="23">
        <v>1</v>
      </c>
      <c r="H206" s="23">
        <v>0</v>
      </c>
      <c r="I206" s="23">
        <v>0</v>
      </c>
      <c r="J206" s="23">
        <v>0</v>
      </c>
      <c r="K206" s="23">
        <f t="shared" si="12"/>
        <v>0</v>
      </c>
      <c r="L206" s="23">
        <f t="shared" si="13"/>
        <v>0</v>
      </c>
      <c r="M206" s="8">
        <v>3</v>
      </c>
      <c r="N206" s="7">
        <f t="shared" si="14"/>
        <v>0</v>
      </c>
      <c r="O206" s="7">
        <f t="shared" si="15"/>
        <v>1</v>
      </c>
    </row>
    <row r="207" spans="1:15" x14ac:dyDescent="0.2">
      <c r="A207" s="7">
        <v>2021</v>
      </c>
      <c r="B207" s="5">
        <v>44301</v>
      </c>
      <c r="C207" s="7" t="s">
        <v>915</v>
      </c>
      <c r="D207" s="7" t="s">
        <v>717</v>
      </c>
      <c r="E207" s="7" t="s">
        <v>1266</v>
      </c>
      <c r="F207" s="23">
        <v>0</v>
      </c>
      <c r="G207" s="23">
        <v>1</v>
      </c>
      <c r="H207" s="23">
        <v>0</v>
      </c>
      <c r="I207" s="23">
        <v>0</v>
      </c>
      <c r="J207" s="23">
        <v>0</v>
      </c>
      <c r="K207" s="23">
        <f t="shared" si="12"/>
        <v>0</v>
      </c>
      <c r="L207" s="23">
        <f t="shared" si="13"/>
        <v>0</v>
      </c>
      <c r="M207" s="8">
        <v>3</v>
      </c>
      <c r="N207" s="7">
        <f t="shared" si="14"/>
        <v>0</v>
      </c>
      <c r="O207" s="7">
        <f t="shared" si="15"/>
        <v>1</v>
      </c>
    </row>
    <row r="208" spans="1:15" x14ac:dyDescent="0.2">
      <c r="A208" s="7">
        <v>2021</v>
      </c>
      <c r="B208" s="5">
        <v>44301</v>
      </c>
      <c r="C208" s="7" t="s">
        <v>916</v>
      </c>
      <c r="D208" s="7" t="s">
        <v>717</v>
      </c>
      <c r="E208" s="7" t="s">
        <v>1267</v>
      </c>
      <c r="F208" s="23">
        <v>8</v>
      </c>
      <c r="G208" s="23">
        <v>7</v>
      </c>
      <c r="H208" s="23">
        <v>0</v>
      </c>
      <c r="I208" s="23">
        <v>0</v>
      </c>
      <c r="J208" s="23">
        <v>0</v>
      </c>
      <c r="K208" s="23">
        <f t="shared" si="12"/>
        <v>0</v>
      </c>
      <c r="L208" s="23">
        <f t="shared" si="13"/>
        <v>0</v>
      </c>
      <c r="M208" s="8">
        <v>3</v>
      </c>
      <c r="N208" s="7">
        <f t="shared" si="14"/>
        <v>0</v>
      </c>
      <c r="O208" s="7">
        <f t="shared" si="15"/>
        <v>1</v>
      </c>
    </row>
    <row r="209" spans="1:15" x14ac:dyDescent="0.2">
      <c r="A209" s="7">
        <v>2021</v>
      </c>
      <c r="B209" s="5">
        <v>44306</v>
      </c>
      <c r="C209" s="7" t="s">
        <v>917</v>
      </c>
      <c r="D209" s="7" t="s">
        <v>717</v>
      </c>
      <c r="E209" s="7" t="s">
        <v>1268</v>
      </c>
      <c r="F209" s="23">
        <v>1</v>
      </c>
      <c r="G209" s="23">
        <v>2</v>
      </c>
      <c r="H209" s="23">
        <v>0</v>
      </c>
      <c r="I209" s="23">
        <v>0</v>
      </c>
      <c r="J209" s="23">
        <v>0</v>
      </c>
      <c r="K209" s="23">
        <f t="shared" si="12"/>
        <v>0</v>
      </c>
      <c r="L209" s="23">
        <f t="shared" si="13"/>
        <v>0</v>
      </c>
      <c r="M209" s="8">
        <v>2</v>
      </c>
      <c r="N209" s="7">
        <f t="shared" si="14"/>
        <v>0</v>
      </c>
      <c r="O209" s="7">
        <f t="shared" si="15"/>
        <v>0</v>
      </c>
    </row>
    <row r="210" spans="1:15" x14ac:dyDescent="0.2">
      <c r="A210" s="7">
        <v>2021</v>
      </c>
      <c r="B210" s="5">
        <v>44307</v>
      </c>
      <c r="C210" s="7" t="s">
        <v>918</v>
      </c>
      <c r="D210" s="7" t="s">
        <v>717</v>
      </c>
      <c r="E210" s="7" t="s">
        <v>1269</v>
      </c>
      <c r="F210" s="23">
        <v>1</v>
      </c>
      <c r="G210" s="23">
        <v>1</v>
      </c>
      <c r="H210" s="23">
        <v>0</v>
      </c>
      <c r="I210" s="23">
        <v>0</v>
      </c>
      <c r="J210" s="23">
        <v>0</v>
      </c>
      <c r="K210" s="23">
        <f t="shared" si="12"/>
        <v>0</v>
      </c>
      <c r="L210" s="23">
        <f t="shared" si="13"/>
        <v>0</v>
      </c>
      <c r="M210" s="8">
        <v>0</v>
      </c>
      <c r="N210" s="7">
        <f t="shared" si="14"/>
        <v>0</v>
      </c>
      <c r="O210" s="7">
        <f t="shared" si="15"/>
        <v>0</v>
      </c>
    </row>
    <row r="211" spans="1:15" x14ac:dyDescent="0.2">
      <c r="A211" s="7">
        <v>2021</v>
      </c>
      <c r="B211" s="5">
        <v>44308</v>
      </c>
      <c r="C211" s="7" t="s">
        <v>919</v>
      </c>
      <c r="D211" s="7" t="s">
        <v>728</v>
      </c>
      <c r="E211" s="7" t="s">
        <v>1270</v>
      </c>
      <c r="F211" s="23">
        <v>1</v>
      </c>
      <c r="G211" s="23">
        <v>4</v>
      </c>
      <c r="H211" s="23">
        <v>0</v>
      </c>
      <c r="I211" s="23">
        <v>0</v>
      </c>
      <c r="J211" s="23">
        <v>0</v>
      </c>
      <c r="K211" s="23">
        <f t="shared" si="12"/>
        <v>0</v>
      </c>
      <c r="L211" s="23">
        <f t="shared" si="13"/>
        <v>0</v>
      </c>
      <c r="M211" s="8">
        <v>0</v>
      </c>
      <c r="N211" s="7">
        <f t="shared" si="14"/>
        <v>0</v>
      </c>
      <c r="O211" s="7">
        <f t="shared" si="15"/>
        <v>0</v>
      </c>
    </row>
    <row r="212" spans="1:15" x14ac:dyDescent="0.2">
      <c r="A212" s="7">
        <v>2021</v>
      </c>
      <c r="B212" s="5">
        <v>44313</v>
      </c>
      <c r="C212" s="7" t="s">
        <v>920</v>
      </c>
      <c r="D212" s="7" t="s">
        <v>728</v>
      </c>
      <c r="E212" s="7" t="s">
        <v>1271</v>
      </c>
      <c r="F212" s="23">
        <v>2</v>
      </c>
      <c r="G212" s="23">
        <v>1</v>
      </c>
      <c r="H212" s="23">
        <v>0</v>
      </c>
      <c r="I212" s="23">
        <v>0</v>
      </c>
      <c r="J212" s="23">
        <v>0</v>
      </c>
      <c r="K212" s="23">
        <f t="shared" si="12"/>
        <v>0</v>
      </c>
      <c r="L212" s="23">
        <f t="shared" si="13"/>
        <v>0</v>
      </c>
      <c r="M212" s="8">
        <v>1</v>
      </c>
      <c r="N212" s="7">
        <f t="shared" si="14"/>
        <v>1</v>
      </c>
      <c r="O212" s="7">
        <f t="shared" si="15"/>
        <v>0</v>
      </c>
    </row>
    <row r="213" spans="1:15" x14ac:dyDescent="0.2">
      <c r="A213" s="7">
        <v>2021</v>
      </c>
      <c r="B213" s="5">
        <v>44317</v>
      </c>
      <c r="C213" s="7" t="s">
        <v>921</v>
      </c>
      <c r="D213" s="7" t="s">
        <v>717</v>
      </c>
      <c r="E213" s="7" t="s">
        <v>1272</v>
      </c>
      <c r="F213" s="23">
        <v>2</v>
      </c>
      <c r="G213" s="23">
        <v>1</v>
      </c>
      <c r="H213" s="23">
        <v>0</v>
      </c>
      <c r="I213" s="23">
        <v>0</v>
      </c>
      <c r="J213" s="23">
        <v>0</v>
      </c>
      <c r="K213" s="23">
        <f t="shared" si="12"/>
        <v>0</v>
      </c>
      <c r="L213" s="23">
        <f t="shared" si="13"/>
        <v>0</v>
      </c>
      <c r="M213" s="8">
        <v>1</v>
      </c>
      <c r="N213" s="7">
        <f t="shared" si="14"/>
        <v>1</v>
      </c>
      <c r="O213" s="7">
        <f t="shared" si="15"/>
        <v>0</v>
      </c>
    </row>
    <row r="214" spans="1:15" x14ac:dyDescent="0.2">
      <c r="A214" s="7">
        <v>2021</v>
      </c>
      <c r="B214" s="5">
        <v>44322</v>
      </c>
      <c r="C214" s="7" t="s">
        <v>922</v>
      </c>
      <c r="D214" s="7" t="s">
        <v>715</v>
      </c>
      <c r="E214" s="7" t="s">
        <v>1273</v>
      </c>
      <c r="F214" s="23">
        <v>0</v>
      </c>
      <c r="G214" s="23">
        <v>3</v>
      </c>
      <c r="H214" s="23">
        <v>0</v>
      </c>
      <c r="I214" s="23">
        <v>0</v>
      </c>
      <c r="J214" s="23">
        <v>0</v>
      </c>
      <c r="K214" s="23">
        <f t="shared" si="12"/>
        <v>0</v>
      </c>
      <c r="L214" s="23">
        <f t="shared" si="13"/>
        <v>0</v>
      </c>
      <c r="M214" s="8">
        <v>0</v>
      </c>
      <c r="N214" s="7">
        <f t="shared" si="14"/>
        <v>0</v>
      </c>
      <c r="O214" s="7">
        <f t="shared" si="15"/>
        <v>0</v>
      </c>
    </row>
    <row r="215" spans="1:15" x14ac:dyDescent="0.2">
      <c r="A215" s="7">
        <v>2021</v>
      </c>
      <c r="B215" s="5">
        <v>44331</v>
      </c>
      <c r="C215" s="7" t="s">
        <v>95</v>
      </c>
      <c r="D215" s="7" t="s">
        <v>726</v>
      </c>
      <c r="E215" s="7" t="s">
        <v>1274</v>
      </c>
      <c r="F215" s="23">
        <v>1</v>
      </c>
      <c r="G215" s="23">
        <v>0</v>
      </c>
      <c r="H215" s="23">
        <v>0</v>
      </c>
      <c r="I215" s="23">
        <v>0</v>
      </c>
      <c r="J215" s="23">
        <v>0</v>
      </c>
      <c r="K215" s="23">
        <f t="shared" si="12"/>
        <v>0</v>
      </c>
      <c r="L215" s="23">
        <f t="shared" si="13"/>
        <v>0</v>
      </c>
      <c r="M215" s="8">
        <v>0</v>
      </c>
      <c r="N215" s="7">
        <f t="shared" si="14"/>
        <v>0</v>
      </c>
      <c r="O215" s="7">
        <f t="shared" si="15"/>
        <v>0</v>
      </c>
    </row>
    <row r="216" spans="1:15" x14ac:dyDescent="0.2">
      <c r="A216" s="7">
        <v>2021</v>
      </c>
      <c r="B216" s="5">
        <v>44342</v>
      </c>
      <c r="C216" s="7" t="s">
        <v>923</v>
      </c>
      <c r="D216" s="7" t="s">
        <v>720</v>
      </c>
      <c r="E216" s="7" t="s">
        <v>1275</v>
      </c>
      <c r="F216" s="23">
        <v>9</v>
      </c>
      <c r="G216" s="23">
        <v>0</v>
      </c>
      <c r="H216" s="23">
        <v>0</v>
      </c>
      <c r="I216" s="23">
        <v>0</v>
      </c>
      <c r="J216" s="23">
        <v>0</v>
      </c>
      <c r="K216" s="23">
        <f t="shared" si="12"/>
        <v>0</v>
      </c>
      <c r="L216" s="23">
        <f t="shared" si="13"/>
        <v>0</v>
      </c>
      <c r="M216" s="8">
        <v>3</v>
      </c>
      <c r="N216" s="7">
        <f t="shared" si="14"/>
        <v>0</v>
      </c>
      <c r="O216" s="7">
        <f t="shared" si="15"/>
        <v>1</v>
      </c>
    </row>
    <row r="217" spans="1:15" x14ac:dyDescent="0.2">
      <c r="A217" s="7">
        <v>2021</v>
      </c>
      <c r="B217" s="5">
        <v>44345</v>
      </c>
      <c r="C217" s="7" t="s">
        <v>924</v>
      </c>
      <c r="D217" s="7" t="s">
        <v>728</v>
      </c>
      <c r="E217" s="7" t="s">
        <v>1276</v>
      </c>
      <c r="F217" s="23">
        <v>0</v>
      </c>
      <c r="G217" s="23">
        <v>4</v>
      </c>
      <c r="H217" s="23">
        <v>0</v>
      </c>
      <c r="I217" s="23">
        <v>0</v>
      </c>
      <c r="J217" s="23">
        <v>1</v>
      </c>
      <c r="K217" s="23">
        <f t="shared" si="12"/>
        <v>0</v>
      </c>
      <c r="L217" s="23">
        <f t="shared" si="13"/>
        <v>1</v>
      </c>
      <c r="M217" s="8">
        <v>1</v>
      </c>
      <c r="N217" s="7">
        <f t="shared" si="14"/>
        <v>1</v>
      </c>
      <c r="O217" s="7">
        <f t="shared" si="15"/>
        <v>0</v>
      </c>
    </row>
    <row r="218" spans="1:15" x14ac:dyDescent="0.2">
      <c r="A218" s="7">
        <v>2021</v>
      </c>
      <c r="B218" s="5">
        <v>44352</v>
      </c>
      <c r="C218" s="7" t="s">
        <v>925</v>
      </c>
      <c r="D218" s="7" t="s">
        <v>728</v>
      </c>
      <c r="E218" s="7" t="s">
        <v>1277</v>
      </c>
      <c r="F218" s="23">
        <v>0</v>
      </c>
      <c r="G218" s="23">
        <v>1</v>
      </c>
      <c r="H218" s="23">
        <v>0</v>
      </c>
      <c r="I218" s="23">
        <v>0</v>
      </c>
      <c r="J218" s="23">
        <v>0</v>
      </c>
      <c r="K218" s="23">
        <f t="shared" si="12"/>
        <v>0</v>
      </c>
      <c r="L218" s="23">
        <f t="shared" si="13"/>
        <v>0</v>
      </c>
      <c r="M218" s="8">
        <v>2</v>
      </c>
      <c r="N218" s="7">
        <f t="shared" si="14"/>
        <v>0</v>
      </c>
      <c r="O218" s="7">
        <f t="shared" si="15"/>
        <v>0</v>
      </c>
    </row>
    <row r="219" spans="1:15" x14ac:dyDescent="0.2">
      <c r="A219" s="7">
        <v>2021</v>
      </c>
      <c r="B219" s="5">
        <v>44355</v>
      </c>
      <c r="C219" s="7" t="s">
        <v>926</v>
      </c>
      <c r="D219" s="7" t="s">
        <v>717</v>
      </c>
      <c r="E219" s="7" t="s">
        <v>1278</v>
      </c>
      <c r="F219" s="23">
        <v>0</v>
      </c>
      <c r="G219" s="23">
        <v>5</v>
      </c>
      <c r="H219" s="23">
        <v>0</v>
      </c>
      <c r="I219" s="23">
        <v>0</v>
      </c>
      <c r="J219" s="23">
        <v>0</v>
      </c>
      <c r="K219" s="23">
        <f t="shared" si="12"/>
        <v>0</v>
      </c>
      <c r="L219" s="23">
        <f t="shared" si="13"/>
        <v>0</v>
      </c>
      <c r="M219" s="8">
        <v>0</v>
      </c>
      <c r="N219" s="7">
        <f t="shared" si="14"/>
        <v>0</v>
      </c>
      <c r="O219" s="7">
        <f t="shared" si="15"/>
        <v>0</v>
      </c>
    </row>
    <row r="220" spans="1:15" x14ac:dyDescent="0.2">
      <c r="A220" s="7">
        <v>2021</v>
      </c>
      <c r="B220" s="5">
        <v>44357</v>
      </c>
      <c r="C220" s="7" t="s">
        <v>927</v>
      </c>
      <c r="D220" s="7" t="s">
        <v>717</v>
      </c>
      <c r="E220" s="7" t="s">
        <v>1279</v>
      </c>
      <c r="F220" s="23">
        <v>2</v>
      </c>
      <c r="G220" s="23">
        <v>0</v>
      </c>
      <c r="H220" s="23">
        <v>0</v>
      </c>
      <c r="I220" s="23">
        <v>0</v>
      </c>
      <c r="J220" s="23">
        <v>0</v>
      </c>
      <c r="K220" s="23">
        <f t="shared" si="12"/>
        <v>0</v>
      </c>
      <c r="L220" s="23">
        <f t="shared" si="13"/>
        <v>0</v>
      </c>
      <c r="M220" s="8">
        <v>0</v>
      </c>
      <c r="N220" s="7">
        <f t="shared" si="14"/>
        <v>0</v>
      </c>
      <c r="O220" s="7">
        <f t="shared" si="15"/>
        <v>0</v>
      </c>
    </row>
    <row r="221" spans="1:15" x14ac:dyDescent="0.2">
      <c r="A221" s="7">
        <v>2021</v>
      </c>
      <c r="B221" s="5">
        <v>44358</v>
      </c>
      <c r="C221" s="7" t="s">
        <v>928</v>
      </c>
      <c r="D221" s="7" t="s">
        <v>728</v>
      </c>
      <c r="E221" s="7" t="s">
        <v>1280</v>
      </c>
      <c r="F221" s="23">
        <v>0</v>
      </c>
      <c r="G221" s="23">
        <v>5</v>
      </c>
      <c r="H221" s="23">
        <v>0</v>
      </c>
      <c r="I221" s="23">
        <v>0</v>
      </c>
      <c r="J221" s="23">
        <v>0</v>
      </c>
      <c r="K221" s="23">
        <f t="shared" si="12"/>
        <v>0</v>
      </c>
      <c r="L221" s="23">
        <f t="shared" si="13"/>
        <v>0</v>
      </c>
      <c r="M221" s="8">
        <v>2</v>
      </c>
      <c r="N221" s="7">
        <f t="shared" si="14"/>
        <v>0</v>
      </c>
      <c r="O221" s="7">
        <f t="shared" si="15"/>
        <v>0</v>
      </c>
    </row>
    <row r="222" spans="1:15" x14ac:dyDescent="0.2">
      <c r="A222" s="7">
        <v>2021</v>
      </c>
      <c r="B222" s="5">
        <v>44361</v>
      </c>
      <c r="C222" s="7" t="s">
        <v>929</v>
      </c>
      <c r="D222" s="7" t="s">
        <v>720</v>
      </c>
      <c r="E222" s="7" t="s">
        <v>1281</v>
      </c>
      <c r="F222" s="23">
        <v>0</v>
      </c>
      <c r="G222" s="23">
        <v>0</v>
      </c>
      <c r="H222" s="23">
        <v>0</v>
      </c>
      <c r="I222" s="23">
        <v>0</v>
      </c>
      <c r="J222" s="23">
        <v>0</v>
      </c>
      <c r="K222" s="23">
        <f t="shared" si="12"/>
        <v>0</v>
      </c>
      <c r="L222" s="23">
        <f t="shared" si="13"/>
        <v>0</v>
      </c>
      <c r="M222" s="8">
        <v>2</v>
      </c>
      <c r="N222" s="7">
        <f t="shared" si="14"/>
        <v>0</v>
      </c>
      <c r="O222" s="7">
        <f t="shared" si="15"/>
        <v>0</v>
      </c>
    </row>
    <row r="223" spans="1:15" x14ac:dyDescent="0.2">
      <c r="A223" s="7">
        <v>2021</v>
      </c>
      <c r="B223" s="5">
        <v>44362</v>
      </c>
      <c r="C223" s="7" t="s">
        <v>930</v>
      </c>
      <c r="D223" s="7" t="s">
        <v>717</v>
      </c>
      <c r="E223" s="7" t="s">
        <v>1282</v>
      </c>
      <c r="F223" s="23">
        <v>2</v>
      </c>
      <c r="G223" s="23">
        <v>2</v>
      </c>
      <c r="H223" s="23">
        <v>0</v>
      </c>
      <c r="I223" s="23">
        <v>0</v>
      </c>
      <c r="J223" s="23">
        <v>0</v>
      </c>
      <c r="K223" s="23">
        <f t="shared" si="12"/>
        <v>0</v>
      </c>
      <c r="L223" s="23">
        <f t="shared" si="13"/>
        <v>0</v>
      </c>
      <c r="M223" s="8">
        <v>0</v>
      </c>
      <c r="N223" s="7">
        <f t="shared" si="14"/>
        <v>0</v>
      </c>
      <c r="O223" s="7">
        <f t="shared" si="15"/>
        <v>0</v>
      </c>
    </row>
    <row r="224" spans="1:15" x14ac:dyDescent="0.2">
      <c r="A224" s="7">
        <v>2021</v>
      </c>
      <c r="B224" s="5">
        <v>44363</v>
      </c>
      <c r="C224" s="7" t="s">
        <v>931</v>
      </c>
      <c r="D224" s="7" t="s">
        <v>728</v>
      </c>
      <c r="E224" s="7" t="s">
        <v>1283</v>
      </c>
      <c r="F224" s="23">
        <v>1</v>
      </c>
      <c r="G224" s="23">
        <v>12</v>
      </c>
      <c r="H224" s="23">
        <v>0</v>
      </c>
      <c r="I224" s="23">
        <v>0</v>
      </c>
      <c r="J224" s="23">
        <v>0</v>
      </c>
      <c r="K224" s="23">
        <f t="shared" si="12"/>
        <v>0</v>
      </c>
      <c r="L224" s="23">
        <f t="shared" si="13"/>
        <v>0</v>
      </c>
      <c r="M224" s="8">
        <v>2</v>
      </c>
      <c r="N224" s="7">
        <f t="shared" si="14"/>
        <v>0</v>
      </c>
      <c r="O224" s="7">
        <f t="shared" si="15"/>
        <v>0</v>
      </c>
    </row>
    <row r="225" spans="1:15" x14ac:dyDescent="0.2">
      <c r="A225" s="7">
        <v>2021</v>
      </c>
      <c r="B225" s="5">
        <v>44368</v>
      </c>
      <c r="C225" s="7" t="s">
        <v>102</v>
      </c>
      <c r="D225" s="7" t="s">
        <v>717</v>
      </c>
      <c r="E225" s="7" t="s">
        <v>1284</v>
      </c>
      <c r="F225" s="23">
        <v>1</v>
      </c>
      <c r="G225" s="23">
        <v>0</v>
      </c>
      <c r="H225" s="23">
        <v>1</v>
      </c>
      <c r="I225" s="23">
        <v>1</v>
      </c>
      <c r="J225" s="23">
        <v>0</v>
      </c>
      <c r="K225" s="23">
        <f t="shared" si="12"/>
        <v>1</v>
      </c>
      <c r="L225" s="23">
        <f t="shared" si="13"/>
        <v>0</v>
      </c>
      <c r="M225" s="8">
        <v>0</v>
      </c>
      <c r="N225" s="7">
        <f t="shared" si="14"/>
        <v>0</v>
      </c>
      <c r="O225" s="7">
        <f t="shared" si="15"/>
        <v>0</v>
      </c>
    </row>
    <row r="226" spans="1:15" x14ac:dyDescent="0.2">
      <c r="A226" s="7">
        <v>2021</v>
      </c>
      <c r="B226" s="5">
        <v>44370</v>
      </c>
      <c r="C226" s="7" t="s">
        <v>932</v>
      </c>
      <c r="D226" s="7" t="s">
        <v>717</v>
      </c>
      <c r="E226" s="7" t="s">
        <v>1285</v>
      </c>
      <c r="F226" s="23">
        <v>0</v>
      </c>
      <c r="G226" s="23">
        <v>0</v>
      </c>
      <c r="H226" s="23">
        <v>0</v>
      </c>
      <c r="I226" s="23">
        <v>0</v>
      </c>
      <c r="J226" s="23">
        <v>0</v>
      </c>
      <c r="K226" s="23">
        <f t="shared" si="12"/>
        <v>0</v>
      </c>
      <c r="L226" s="23">
        <f t="shared" si="13"/>
        <v>0</v>
      </c>
      <c r="M226" s="8">
        <v>2</v>
      </c>
      <c r="N226" s="7">
        <f t="shared" si="14"/>
        <v>0</v>
      </c>
      <c r="O226" s="7">
        <f t="shared" si="15"/>
        <v>0</v>
      </c>
    </row>
    <row r="227" spans="1:15" x14ac:dyDescent="0.2">
      <c r="A227" s="7">
        <v>2021</v>
      </c>
      <c r="B227" s="5">
        <v>44370</v>
      </c>
      <c r="C227" s="7" t="s">
        <v>933</v>
      </c>
      <c r="D227" s="7" t="s">
        <v>728</v>
      </c>
      <c r="E227" s="7" t="s">
        <v>1286</v>
      </c>
      <c r="F227" s="23">
        <v>0</v>
      </c>
      <c r="G227" s="23">
        <v>2</v>
      </c>
      <c r="H227" s="23">
        <v>0</v>
      </c>
      <c r="I227" s="23">
        <v>0</v>
      </c>
      <c r="J227" s="23">
        <v>0</v>
      </c>
      <c r="K227" s="23">
        <f t="shared" si="12"/>
        <v>0</v>
      </c>
      <c r="L227" s="23">
        <f t="shared" si="13"/>
        <v>0</v>
      </c>
      <c r="M227" s="8">
        <v>0</v>
      </c>
      <c r="N227" s="7">
        <f t="shared" si="14"/>
        <v>0</v>
      </c>
      <c r="O227" s="7">
        <f t="shared" si="15"/>
        <v>0</v>
      </c>
    </row>
    <row r="228" spans="1:15" x14ac:dyDescent="0.2">
      <c r="A228" s="7">
        <v>2021</v>
      </c>
      <c r="B228" s="5">
        <v>44373</v>
      </c>
      <c r="C228" s="7" t="s">
        <v>934</v>
      </c>
      <c r="D228" s="7" t="s">
        <v>728</v>
      </c>
      <c r="E228" s="7" t="s">
        <v>1287</v>
      </c>
      <c r="F228" s="23">
        <v>2</v>
      </c>
      <c r="G228" s="23">
        <v>0</v>
      </c>
      <c r="H228" s="23">
        <v>0</v>
      </c>
      <c r="I228" s="23">
        <v>0</v>
      </c>
      <c r="J228" s="23">
        <v>0</v>
      </c>
      <c r="K228" s="23">
        <f t="shared" si="12"/>
        <v>0</v>
      </c>
      <c r="L228" s="23">
        <f t="shared" si="13"/>
        <v>0</v>
      </c>
      <c r="M228" s="8">
        <v>1</v>
      </c>
      <c r="N228" s="7">
        <f t="shared" si="14"/>
        <v>1</v>
      </c>
      <c r="O228" s="7">
        <f t="shared" si="15"/>
        <v>0</v>
      </c>
    </row>
    <row r="229" spans="1:15" x14ac:dyDescent="0.2">
      <c r="A229" s="7">
        <v>2021</v>
      </c>
      <c r="B229" s="5">
        <v>44374</v>
      </c>
      <c r="C229" s="7" t="s">
        <v>935</v>
      </c>
      <c r="D229" s="7" t="s">
        <v>717</v>
      </c>
      <c r="E229" s="7" t="s">
        <v>1288</v>
      </c>
      <c r="F229" s="23">
        <v>1</v>
      </c>
      <c r="G229" s="23">
        <v>2</v>
      </c>
      <c r="H229" s="23">
        <v>0</v>
      </c>
      <c r="I229" s="23">
        <v>0</v>
      </c>
      <c r="J229" s="23">
        <v>0</v>
      </c>
      <c r="K229" s="23">
        <f t="shared" si="12"/>
        <v>0</v>
      </c>
      <c r="L229" s="23">
        <f t="shared" si="13"/>
        <v>0</v>
      </c>
      <c r="M229" s="8">
        <v>2</v>
      </c>
      <c r="N229" s="7">
        <f t="shared" si="14"/>
        <v>0</v>
      </c>
      <c r="O229" s="7">
        <f t="shared" si="15"/>
        <v>0</v>
      </c>
    </row>
    <row r="230" spans="1:15" x14ac:dyDescent="0.2">
      <c r="A230" s="7">
        <v>2021</v>
      </c>
      <c r="B230" s="5">
        <v>44378</v>
      </c>
      <c r="C230" s="7" t="s">
        <v>936</v>
      </c>
      <c r="D230" s="7" t="s">
        <v>728</v>
      </c>
      <c r="E230" s="7" t="s">
        <v>1289</v>
      </c>
      <c r="F230" s="23">
        <v>1</v>
      </c>
      <c r="G230" s="23">
        <v>4</v>
      </c>
      <c r="H230" s="23">
        <v>0</v>
      </c>
      <c r="I230" s="23">
        <v>0</v>
      </c>
      <c r="J230" s="23">
        <v>1</v>
      </c>
      <c r="K230" s="23">
        <f t="shared" si="12"/>
        <v>0</v>
      </c>
      <c r="L230" s="23">
        <f t="shared" si="13"/>
        <v>1</v>
      </c>
      <c r="M230" s="8">
        <v>1</v>
      </c>
      <c r="N230" s="7">
        <f t="shared" si="14"/>
        <v>1</v>
      </c>
      <c r="O230" s="7">
        <f t="shared" si="15"/>
        <v>0</v>
      </c>
    </row>
    <row r="231" spans="1:15" x14ac:dyDescent="0.2">
      <c r="A231" s="7">
        <v>2021</v>
      </c>
      <c r="B231" s="5">
        <v>44380</v>
      </c>
      <c r="C231" s="7" t="s">
        <v>937</v>
      </c>
      <c r="D231" s="7" t="s">
        <v>728</v>
      </c>
      <c r="E231" s="7" t="s">
        <v>1290</v>
      </c>
      <c r="F231" s="23">
        <v>0</v>
      </c>
      <c r="G231" s="23">
        <v>1</v>
      </c>
      <c r="H231" s="23">
        <v>0</v>
      </c>
      <c r="I231" s="23">
        <v>0</v>
      </c>
      <c r="J231" s="23">
        <v>0</v>
      </c>
      <c r="K231" s="23">
        <f t="shared" si="12"/>
        <v>0</v>
      </c>
      <c r="L231" s="23">
        <f t="shared" si="13"/>
        <v>0</v>
      </c>
      <c r="M231" s="8">
        <v>2</v>
      </c>
      <c r="N231" s="7">
        <f t="shared" si="14"/>
        <v>0</v>
      </c>
      <c r="O231" s="7">
        <f t="shared" si="15"/>
        <v>0</v>
      </c>
    </row>
    <row r="232" spans="1:15" x14ac:dyDescent="0.2">
      <c r="A232" s="7">
        <v>2021</v>
      </c>
      <c r="B232" s="5">
        <v>44395</v>
      </c>
      <c r="C232" s="7" t="s">
        <v>938</v>
      </c>
      <c r="D232" s="7" t="s">
        <v>728</v>
      </c>
      <c r="E232" s="7" t="s">
        <v>1291</v>
      </c>
      <c r="F232" s="23">
        <v>3</v>
      </c>
      <c r="G232" s="23">
        <v>4</v>
      </c>
      <c r="H232" s="23">
        <v>0</v>
      </c>
      <c r="I232" s="23">
        <v>0</v>
      </c>
      <c r="J232" s="23">
        <v>0</v>
      </c>
      <c r="K232" s="23">
        <f t="shared" si="12"/>
        <v>0</v>
      </c>
      <c r="L232" s="23">
        <f t="shared" si="13"/>
        <v>0</v>
      </c>
      <c r="M232" s="8">
        <v>1</v>
      </c>
      <c r="N232" s="7">
        <f t="shared" si="14"/>
        <v>1</v>
      </c>
      <c r="O232" s="7">
        <f t="shared" si="15"/>
        <v>0</v>
      </c>
    </row>
    <row r="233" spans="1:15" x14ac:dyDescent="0.2">
      <c r="A233" s="7">
        <v>2021</v>
      </c>
      <c r="B233" s="5">
        <v>44395</v>
      </c>
      <c r="C233" s="7" t="s">
        <v>939</v>
      </c>
      <c r="D233" s="7" t="s">
        <v>717</v>
      </c>
      <c r="E233" s="7" t="s">
        <v>1292</v>
      </c>
      <c r="F233" s="23">
        <v>2</v>
      </c>
      <c r="G233" s="23">
        <v>2</v>
      </c>
      <c r="H233" s="23">
        <v>0</v>
      </c>
      <c r="I233" s="23">
        <v>0</v>
      </c>
      <c r="J233" s="23">
        <v>0</v>
      </c>
      <c r="K233" s="23">
        <f t="shared" si="12"/>
        <v>0</v>
      </c>
      <c r="L233" s="23">
        <f t="shared" si="13"/>
        <v>0</v>
      </c>
      <c r="M233" s="8">
        <v>1</v>
      </c>
      <c r="N233" s="7">
        <f t="shared" si="14"/>
        <v>1</v>
      </c>
      <c r="O233" s="7">
        <f t="shared" si="15"/>
        <v>0</v>
      </c>
    </row>
    <row r="234" spans="1:15" x14ac:dyDescent="0.2">
      <c r="A234" s="7">
        <v>2021</v>
      </c>
      <c r="B234" s="5">
        <v>44409</v>
      </c>
      <c r="C234" s="7" t="s">
        <v>940</v>
      </c>
      <c r="D234" s="7" t="s">
        <v>717</v>
      </c>
      <c r="E234" s="7" t="s">
        <v>1293</v>
      </c>
      <c r="F234" s="23">
        <v>0</v>
      </c>
      <c r="G234" s="23">
        <v>3</v>
      </c>
      <c r="H234" s="23">
        <v>0</v>
      </c>
      <c r="I234" s="23">
        <v>0</v>
      </c>
      <c r="J234" s="23">
        <v>0</v>
      </c>
      <c r="K234" s="23">
        <f t="shared" si="12"/>
        <v>0</v>
      </c>
      <c r="L234" s="23">
        <f t="shared" si="13"/>
        <v>0</v>
      </c>
      <c r="M234" s="8">
        <v>2</v>
      </c>
      <c r="N234" s="7">
        <f t="shared" si="14"/>
        <v>0</v>
      </c>
      <c r="O234" s="7">
        <f t="shared" si="15"/>
        <v>0</v>
      </c>
    </row>
    <row r="235" spans="1:15" x14ac:dyDescent="0.2">
      <c r="A235" s="7">
        <v>2021</v>
      </c>
      <c r="B235" s="5">
        <v>44411</v>
      </c>
      <c r="C235" s="7" t="s">
        <v>941</v>
      </c>
      <c r="D235" s="7" t="s">
        <v>717</v>
      </c>
      <c r="E235" s="7" t="s">
        <v>1294</v>
      </c>
      <c r="F235" s="23">
        <v>0</v>
      </c>
      <c r="G235" s="23">
        <v>3</v>
      </c>
      <c r="H235" s="23">
        <v>0</v>
      </c>
      <c r="I235" s="23">
        <v>0</v>
      </c>
      <c r="J235" s="23">
        <v>0</v>
      </c>
      <c r="K235" s="23">
        <f t="shared" si="12"/>
        <v>0</v>
      </c>
      <c r="L235" s="23">
        <f t="shared" si="13"/>
        <v>0</v>
      </c>
      <c r="M235" s="8">
        <v>1</v>
      </c>
      <c r="N235" s="7">
        <f t="shared" si="14"/>
        <v>1</v>
      </c>
      <c r="O235" s="7">
        <f t="shared" si="15"/>
        <v>0</v>
      </c>
    </row>
    <row r="236" spans="1:15" x14ac:dyDescent="0.2">
      <c r="A236" s="7">
        <v>2021</v>
      </c>
      <c r="B236" s="5">
        <v>44422</v>
      </c>
      <c r="C236" s="7" t="s">
        <v>942</v>
      </c>
      <c r="D236" s="7" t="s">
        <v>728</v>
      </c>
      <c r="E236" s="7" t="s">
        <v>1295</v>
      </c>
      <c r="F236" s="23">
        <v>1</v>
      </c>
      <c r="G236" s="23">
        <v>3</v>
      </c>
      <c r="H236" s="23">
        <v>0</v>
      </c>
      <c r="I236" s="23">
        <v>0</v>
      </c>
      <c r="J236" s="23">
        <v>0</v>
      </c>
      <c r="K236" s="23">
        <f t="shared" si="12"/>
        <v>0</v>
      </c>
      <c r="L236" s="23">
        <f t="shared" si="13"/>
        <v>0</v>
      </c>
      <c r="M236" s="8">
        <v>1</v>
      </c>
      <c r="N236" s="7">
        <f t="shared" si="14"/>
        <v>1</v>
      </c>
      <c r="O236" s="7">
        <f t="shared" si="15"/>
        <v>0</v>
      </c>
    </row>
    <row r="237" spans="1:15" x14ac:dyDescent="0.2">
      <c r="A237" s="7">
        <v>2021</v>
      </c>
      <c r="B237" s="5">
        <v>44422</v>
      </c>
      <c r="C237" s="7" t="s">
        <v>943</v>
      </c>
      <c r="D237" s="7" t="s">
        <v>723</v>
      </c>
      <c r="E237" s="7" t="s">
        <v>1296</v>
      </c>
      <c r="F237" s="23">
        <v>0</v>
      </c>
      <c r="G237" s="23">
        <v>0</v>
      </c>
      <c r="H237" s="23">
        <v>0</v>
      </c>
      <c r="I237" s="23">
        <v>0</v>
      </c>
      <c r="J237" s="23">
        <v>0</v>
      </c>
      <c r="K237" s="23">
        <f t="shared" si="12"/>
        <v>0</v>
      </c>
      <c r="L237" s="23">
        <f t="shared" si="13"/>
        <v>0</v>
      </c>
      <c r="M237" s="8">
        <v>1</v>
      </c>
      <c r="N237" s="7">
        <f t="shared" si="14"/>
        <v>1</v>
      </c>
      <c r="O237" s="7">
        <f t="shared" si="15"/>
        <v>0</v>
      </c>
    </row>
    <row r="238" spans="1:15" x14ac:dyDescent="0.2">
      <c r="A238" s="7">
        <v>2021</v>
      </c>
      <c r="B238" s="5">
        <v>44428</v>
      </c>
      <c r="C238" s="7" t="s">
        <v>944</v>
      </c>
      <c r="D238" s="7" t="s">
        <v>728</v>
      </c>
      <c r="E238" s="7" t="s">
        <v>1297</v>
      </c>
      <c r="F238" s="23">
        <v>1</v>
      </c>
      <c r="G238" s="23">
        <v>1</v>
      </c>
      <c r="H238" s="23">
        <v>0</v>
      </c>
      <c r="I238" s="23">
        <v>0</v>
      </c>
      <c r="J238" s="23">
        <v>0</v>
      </c>
      <c r="K238" s="23">
        <f t="shared" si="12"/>
        <v>0</v>
      </c>
      <c r="L238" s="23">
        <f t="shared" si="13"/>
        <v>0</v>
      </c>
      <c r="M238" s="8">
        <v>0</v>
      </c>
      <c r="N238" s="7">
        <f t="shared" si="14"/>
        <v>0</v>
      </c>
      <c r="O238" s="7">
        <f t="shared" si="15"/>
        <v>0</v>
      </c>
    </row>
    <row r="239" spans="1:15" x14ac:dyDescent="0.2">
      <c r="A239" s="7">
        <v>2021</v>
      </c>
      <c r="B239" s="5">
        <v>44432</v>
      </c>
      <c r="C239" s="7" t="s">
        <v>945</v>
      </c>
      <c r="D239" s="7" t="s">
        <v>717</v>
      </c>
      <c r="E239" s="7" t="s">
        <v>1298</v>
      </c>
      <c r="F239" s="23">
        <v>1</v>
      </c>
      <c r="G239" s="23">
        <v>0</v>
      </c>
      <c r="H239" s="23">
        <v>0</v>
      </c>
      <c r="I239" s="23">
        <v>0</v>
      </c>
      <c r="J239" s="23">
        <v>0</v>
      </c>
      <c r="K239" s="23">
        <f t="shared" si="12"/>
        <v>0</v>
      </c>
      <c r="L239" s="23">
        <f t="shared" si="13"/>
        <v>0</v>
      </c>
      <c r="M239" s="8">
        <v>1</v>
      </c>
      <c r="N239" s="7">
        <f t="shared" si="14"/>
        <v>1</v>
      </c>
      <c r="O239" s="7">
        <f t="shared" si="15"/>
        <v>0</v>
      </c>
    </row>
    <row r="240" spans="1:15" x14ac:dyDescent="0.2">
      <c r="A240" s="7">
        <v>2021</v>
      </c>
      <c r="B240" s="5">
        <v>44433</v>
      </c>
      <c r="C240" s="7" t="s">
        <v>946</v>
      </c>
      <c r="D240" s="7" t="s">
        <v>728</v>
      </c>
      <c r="E240" s="7" t="s">
        <v>1299</v>
      </c>
      <c r="F240" s="23">
        <v>0</v>
      </c>
      <c r="G240" s="23">
        <v>2</v>
      </c>
      <c r="H240" s="23">
        <v>0</v>
      </c>
      <c r="I240" s="23">
        <v>0</v>
      </c>
      <c r="J240" s="23">
        <v>0</v>
      </c>
      <c r="K240" s="23">
        <f t="shared" si="12"/>
        <v>0</v>
      </c>
      <c r="L240" s="23">
        <f t="shared" si="13"/>
        <v>0</v>
      </c>
      <c r="M240" s="8">
        <v>1</v>
      </c>
      <c r="N240" s="7">
        <f t="shared" si="14"/>
        <v>1</v>
      </c>
      <c r="O240" s="7">
        <f t="shared" si="15"/>
        <v>0</v>
      </c>
    </row>
    <row r="241" spans="1:15" x14ac:dyDescent="0.2">
      <c r="A241" s="7">
        <v>2021</v>
      </c>
      <c r="B241" s="5">
        <v>44444</v>
      </c>
      <c r="C241" s="7" t="s">
        <v>947</v>
      </c>
      <c r="D241" s="7" t="s">
        <v>726</v>
      </c>
      <c r="E241" s="7" t="s">
        <v>1300</v>
      </c>
      <c r="F241" s="23">
        <v>4</v>
      </c>
      <c r="G241" s="23">
        <v>1</v>
      </c>
      <c r="H241" s="23">
        <v>0</v>
      </c>
      <c r="I241" s="23">
        <v>0</v>
      </c>
      <c r="J241" s="23">
        <v>0</v>
      </c>
      <c r="K241" s="23">
        <f t="shared" si="12"/>
        <v>0</v>
      </c>
      <c r="L241" s="23">
        <f t="shared" si="13"/>
        <v>0</v>
      </c>
      <c r="M241" s="8">
        <v>1</v>
      </c>
      <c r="N241" s="7">
        <f t="shared" si="14"/>
        <v>1</v>
      </c>
      <c r="O241" s="7">
        <f t="shared" si="15"/>
        <v>0</v>
      </c>
    </row>
    <row r="242" spans="1:15" x14ac:dyDescent="0.2">
      <c r="A242" s="7">
        <v>2021</v>
      </c>
      <c r="B242" s="5">
        <v>44445</v>
      </c>
      <c r="C242" s="7" t="s">
        <v>948</v>
      </c>
      <c r="D242" s="7" t="s">
        <v>728</v>
      </c>
      <c r="E242" s="7" t="s">
        <v>1301</v>
      </c>
      <c r="F242" s="23">
        <v>3</v>
      </c>
      <c r="G242" s="23">
        <v>0</v>
      </c>
      <c r="H242" s="23">
        <v>0</v>
      </c>
      <c r="I242" s="23">
        <v>0</v>
      </c>
      <c r="J242" s="23">
        <v>0</v>
      </c>
      <c r="K242" s="23">
        <f t="shared" si="12"/>
        <v>0</v>
      </c>
      <c r="L242" s="23">
        <f t="shared" si="13"/>
        <v>0</v>
      </c>
      <c r="M242" s="8">
        <v>2</v>
      </c>
      <c r="N242" s="7">
        <f t="shared" si="14"/>
        <v>0</v>
      </c>
      <c r="O242" s="7">
        <f t="shared" si="15"/>
        <v>0</v>
      </c>
    </row>
    <row r="243" spans="1:15" x14ac:dyDescent="0.2">
      <c r="A243" s="7">
        <v>2021</v>
      </c>
      <c r="B243" s="5">
        <v>44446</v>
      </c>
      <c r="C243" s="7" t="s">
        <v>949</v>
      </c>
      <c r="D243" s="7" t="s">
        <v>717</v>
      </c>
      <c r="E243" s="7" t="s">
        <v>1302</v>
      </c>
      <c r="F243" s="23">
        <v>1</v>
      </c>
      <c r="G243" s="23">
        <v>5</v>
      </c>
      <c r="H243" s="23">
        <v>0</v>
      </c>
      <c r="I243" s="23">
        <v>0</v>
      </c>
      <c r="J243" s="23">
        <v>0</v>
      </c>
      <c r="K243" s="23">
        <f t="shared" si="12"/>
        <v>0</v>
      </c>
      <c r="L243" s="23">
        <f t="shared" si="13"/>
        <v>0</v>
      </c>
      <c r="M243" s="8">
        <v>2</v>
      </c>
      <c r="N243" s="7">
        <f t="shared" si="14"/>
        <v>0</v>
      </c>
      <c r="O243" s="7">
        <f t="shared" si="15"/>
        <v>0</v>
      </c>
    </row>
    <row r="244" spans="1:15" x14ac:dyDescent="0.2">
      <c r="A244" s="7">
        <v>2021</v>
      </c>
      <c r="B244" s="5">
        <v>44448</v>
      </c>
      <c r="C244" s="7" t="s">
        <v>950</v>
      </c>
      <c r="D244" s="7" t="s">
        <v>717</v>
      </c>
      <c r="E244" s="7" t="s">
        <v>1303</v>
      </c>
      <c r="F244" s="23">
        <v>2</v>
      </c>
      <c r="G244" s="23">
        <v>0</v>
      </c>
      <c r="H244" s="23">
        <v>0</v>
      </c>
      <c r="I244" s="23">
        <v>0</v>
      </c>
      <c r="J244" s="23">
        <v>0</v>
      </c>
      <c r="K244" s="23">
        <f t="shared" si="12"/>
        <v>0</v>
      </c>
      <c r="L244" s="23">
        <f t="shared" si="13"/>
        <v>0</v>
      </c>
      <c r="M244" s="8">
        <v>2</v>
      </c>
      <c r="N244" s="7">
        <f t="shared" si="14"/>
        <v>0</v>
      </c>
      <c r="O244" s="7">
        <f t="shared" si="15"/>
        <v>0</v>
      </c>
    </row>
    <row r="245" spans="1:15" x14ac:dyDescent="0.2">
      <c r="A245" s="7">
        <v>2021</v>
      </c>
      <c r="B245" s="5">
        <v>44449</v>
      </c>
      <c r="C245" s="7" t="s">
        <v>951</v>
      </c>
      <c r="D245" s="7" t="s">
        <v>728</v>
      </c>
      <c r="E245" s="7" t="s">
        <v>1304</v>
      </c>
      <c r="F245" s="23">
        <v>0</v>
      </c>
      <c r="G245" s="23">
        <v>4</v>
      </c>
      <c r="H245" s="23">
        <v>0</v>
      </c>
      <c r="I245" s="23">
        <v>0</v>
      </c>
      <c r="J245" s="23">
        <v>0</v>
      </c>
      <c r="K245" s="23">
        <f t="shared" si="12"/>
        <v>0</v>
      </c>
      <c r="L245" s="23">
        <f t="shared" si="13"/>
        <v>0</v>
      </c>
      <c r="M245" s="8">
        <v>2</v>
      </c>
      <c r="N245" s="7">
        <f t="shared" si="14"/>
        <v>0</v>
      </c>
      <c r="O245" s="7">
        <f t="shared" si="15"/>
        <v>0</v>
      </c>
    </row>
    <row r="246" spans="1:15" x14ac:dyDescent="0.2">
      <c r="A246" s="7">
        <v>2021</v>
      </c>
      <c r="B246" s="5">
        <v>44462</v>
      </c>
      <c r="C246" s="7" t="s">
        <v>952</v>
      </c>
      <c r="D246" s="7" t="s">
        <v>717</v>
      </c>
      <c r="E246" s="7" t="s">
        <v>1305</v>
      </c>
      <c r="F246" s="23">
        <v>1</v>
      </c>
      <c r="G246" s="23">
        <v>14</v>
      </c>
      <c r="H246" s="23">
        <v>0</v>
      </c>
      <c r="I246" s="23">
        <v>0</v>
      </c>
      <c r="J246" s="23">
        <v>0</v>
      </c>
      <c r="K246" s="23">
        <f t="shared" si="12"/>
        <v>0</v>
      </c>
      <c r="L246" s="23">
        <f t="shared" si="13"/>
        <v>0</v>
      </c>
      <c r="M246" s="8">
        <v>0</v>
      </c>
      <c r="N246" s="7">
        <f t="shared" si="14"/>
        <v>0</v>
      </c>
      <c r="O246" s="7">
        <f t="shared" si="15"/>
        <v>0</v>
      </c>
    </row>
    <row r="247" spans="1:15" x14ac:dyDescent="0.2">
      <c r="A247" s="7">
        <v>2021</v>
      </c>
      <c r="B247" s="5">
        <v>44477</v>
      </c>
      <c r="C247" s="7" t="s">
        <v>953</v>
      </c>
      <c r="D247" s="7" t="s">
        <v>717</v>
      </c>
      <c r="E247" s="7" t="s">
        <v>1306</v>
      </c>
      <c r="F247" s="23">
        <v>0</v>
      </c>
      <c r="G247" s="23">
        <v>1</v>
      </c>
      <c r="H247" s="23">
        <v>0</v>
      </c>
      <c r="I247" s="23">
        <v>0</v>
      </c>
      <c r="J247" s="23">
        <v>0</v>
      </c>
      <c r="K247" s="23">
        <f t="shared" si="12"/>
        <v>0</v>
      </c>
      <c r="L247" s="23">
        <f t="shared" si="13"/>
        <v>0</v>
      </c>
      <c r="M247" s="8">
        <v>1</v>
      </c>
      <c r="N247" s="7">
        <f t="shared" si="14"/>
        <v>1</v>
      </c>
      <c r="O247" s="7">
        <f t="shared" si="15"/>
        <v>0</v>
      </c>
    </row>
    <row r="248" spans="1:15" x14ac:dyDescent="0.2">
      <c r="A248" s="7">
        <v>2021</v>
      </c>
      <c r="B248" s="5">
        <v>44490</v>
      </c>
      <c r="C248" s="7" t="s">
        <v>126</v>
      </c>
      <c r="D248" s="7" t="s">
        <v>717</v>
      </c>
      <c r="E248" s="7" t="s">
        <v>1307</v>
      </c>
      <c r="F248" s="23">
        <v>2</v>
      </c>
      <c r="G248" s="23">
        <v>1</v>
      </c>
      <c r="H248" s="23">
        <v>0</v>
      </c>
      <c r="I248" s="23">
        <v>0</v>
      </c>
      <c r="J248" s="23">
        <v>0</v>
      </c>
      <c r="K248" s="23">
        <f t="shared" si="12"/>
        <v>0</v>
      </c>
      <c r="L248" s="23">
        <f t="shared" si="13"/>
        <v>0</v>
      </c>
      <c r="M248" s="8">
        <v>0</v>
      </c>
      <c r="N248" s="7">
        <f t="shared" si="14"/>
        <v>0</v>
      </c>
      <c r="O248" s="7">
        <f t="shared" si="15"/>
        <v>0</v>
      </c>
    </row>
    <row r="249" spans="1:15" x14ac:dyDescent="0.2">
      <c r="A249" s="7">
        <v>2021</v>
      </c>
      <c r="B249" s="5">
        <v>44504</v>
      </c>
      <c r="C249" s="7" t="s">
        <v>954</v>
      </c>
      <c r="D249" s="7" t="s">
        <v>717</v>
      </c>
      <c r="E249" s="7" t="s">
        <v>1308</v>
      </c>
      <c r="F249" s="23">
        <v>1</v>
      </c>
      <c r="G249" s="23">
        <v>0</v>
      </c>
      <c r="H249" s="23">
        <v>0</v>
      </c>
      <c r="I249" s="23">
        <v>0</v>
      </c>
      <c r="J249" s="23">
        <v>0</v>
      </c>
      <c r="K249" s="23">
        <f t="shared" si="12"/>
        <v>0</v>
      </c>
      <c r="L249" s="23">
        <f t="shared" si="13"/>
        <v>0</v>
      </c>
      <c r="M249" s="8">
        <v>2</v>
      </c>
      <c r="N249" s="7">
        <f t="shared" si="14"/>
        <v>0</v>
      </c>
      <c r="O249" s="7">
        <f t="shared" si="15"/>
        <v>0</v>
      </c>
    </row>
    <row r="250" spans="1:15" x14ac:dyDescent="0.2">
      <c r="A250" s="7">
        <v>2021</v>
      </c>
      <c r="B250" s="5">
        <v>44520</v>
      </c>
      <c r="C250" s="7" t="s">
        <v>955</v>
      </c>
      <c r="D250" s="7" t="s">
        <v>728</v>
      </c>
      <c r="E250" s="7" t="s">
        <v>1309</v>
      </c>
      <c r="F250" s="23">
        <v>0</v>
      </c>
      <c r="G250" s="23">
        <v>1</v>
      </c>
      <c r="H250" s="23">
        <v>0</v>
      </c>
      <c r="I250" s="23">
        <v>0</v>
      </c>
      <c r="J250" s="23">
        <v>0</v>
      </c>
      <c r="K250" s="23">
        <f t="shared" si="12"/>
        <v>0</v>
      </c>
      <c r="L250" s="23">
        <f t="shared" si="13"/>
        <v>0</v>
      </c>
      <c r="M250" s="8">
        <v>1</v>
      </c>
      <c r="N250" s="7">
        <f t="shared" si="14"/>
        <v>1</v>
      </c>
      <c r="O250" s="7">
        <f t="shared" si="15"/>
        <v>0</v>
      </c>
    </row>
    <row r="251" spans="1:15" x14ac:dyDescent="0.2">
      <c r="A251" s="7">
        <v>2021</v>
      </c>
      <c r="B251" s="5">
        <v>44527</v>
      </c>
      <c r="C251" s="7" t="s">
        <v>956</v>
      </c>
      <c r="D251" s="7" t="s">
        <v>717</v>
      </c>
      <c r="E251" s="7" t="s">
        <v>1310</v>
      </c>
      <c r="F251" s="23">
        <v>0</v>
      </c>
      <c r="G251" s="23">
        <v>3</v>
      </c>
      <c r="H251" s="23">
        <v>0</v>
      </c>
      <c r="I251" s="23">
        <v>0</v>
      </c>
      <c r="J251" s="23">
        <v>0</v>
      </c>
      <c r="K251" s="23">
        <f t="shared" si="12"/>
        <v>0</v>
      </c>
      <c r="L251" s="23">
        <f t="shared" si="13"/>
        <v>0</v>
      </c>
      <c r="M251" s="8">
        <v>1</v>
      </c>
      <c r="N251" s="7">
        <f t="shared" si="14"/>
        <v>1</v>
      </c>
      <c r="O251" s="7">
        <f t="shared" si="15"/>
        <v>0</v>
      </c>
    </row>
    <row r="252" spans="1:15" x14ac:dyDescent="0.2">
      <c r="A252" s="7">
        <v>2021</v>
      </c>
      <c r="B252" s="5">
        <v>44530</v>
      </c>
      <c r="C252" s="7" t="s">
        <v>957</v>
      </c>
      <c r="D252" s="7" t="s">
        <v>715</v>
      </c>
      <c r="E252" s="7" t="s">
        <v>1311</v>
      </c>
      <c r="F252" s="23">
        <v>4</v>
      </c>
      <c r="G252" s="23">
        <v>7</v>
      </c>
      <c r="H252" s="23">
        <v>0</v>
      </c>
      <c r="I252" s="23">
        <v>0</v>
      </c>
      <c r="J252" s="23">
        <v>0</v>
      </c>
      <c r="K252" s="23">
        <f t="shared" si="12"/>
        <v>0</v>
      </c>
      <c r="L252" s="23">
        <f t="shared" si="13"/>
        <v>0</v>
      </c>
      <c r="M252" s="8">
        <v>1</v>
      </c>
      <c r="N252" s="7">
        <f t="shared" si="14"/>
        <v>1</v>
      </c>
      <c r="O252" s="7">
        <f t="shared" si="15"/>
        <v>0</v>
      </c>
    </row>
    <row r="253" spans="1:15" x14ac:dyDescent="0.2">
      <c r="A253" s="7">
        <v>2021</v>
      </c>
      <c r="B253" s="5">
        <v>44557</v>
      </c>
      <c r="C253" s="7" t="s">
        <v>958</v>
      </c>
      <c r="D253" s="7" t="s">
        <v>717</v>
      </c>
      <c r="E253" s="7" t="s">
        <v>1312</v>
      </c>
      <c r="F253" s="23">
        <v>5</v>
      </c>
      <c r="G253" s="23">
        <v>2</v>
      </c>
      <c r="H253" s="23">
        <v>0</v>
      </c>
      <c r="I253" s="23">
        <v>0</v>
      </c>
      <c r="J253" s="23">
        <v>1</v>
      </c>
      <c r="K253" s="23">
        <f t="shared" si="12"/>
        <v>0</v>
      </c>
      <c r="L253" s="23">
        <f t="shared" si="13"/>
        <v>1</v>
      </c>
      <c r="M253" s="8">
        <v>1</v>
      </c>
      <c r="N253" s="7">
        <f t="shared" si="14"/>
        <v>1</v>
      </c>
      <c r="O253" s="7">
        <f t="shared" si="15"/>
        <v>0</v>
      </c>
    </row>
    <row r="254" spans="1:15" x14ac:dyDescent="0.2">
      <c r="A254" s="7">
        <v>2022</v>
      </c>
      <c r="B254" s="5">
        <v>44586</v>
      </c>
      <c r="C254" s="7" t="s">
        <v>959</v>
      </c>
      <c r="D254" s="7" t="s">
        <v>728</v>
      </c>
      <c r="E254" s="7" t="s">
        <v>1313</v>
      </c>
      <c r="F254" s="23">
        <v>0</v>
      </c>
      <c r="G254" s="23">
        <v>1</v>
      </c>
      <c r="H254" s="23">
        <v>0</v>
      </c>
      <c r="I254" s="23">
        <v>0</v>
      </c>
      <c r="J254" s="23">
        <v>0</v>
      </c>
      <c r="K254" s="23">
        <f t="shared" si="12"/>
        <v>0</v>
      </c>
      <c r="L254" s="23">
        <f t="shared" si="13"/>
        <v>0</v>
      </c>
      <c r="M254" s="8">
        <v>2</v>
      </c>
      <c r="N254" s="7">
        <f t="shared" si="14"/>
        <v>0</v>
      </c>
      <c r="O254" s="7">
        <f t="shared" si="15"/>
        <v>0</v>
      </c>
    </row>
    <row r="255" spans="1:15" x14ac:dyDescent="0.2">
      <c r="A255" s="7">
        <v>2022</v>
      </c>
      <c r="B255" s="5">
        <v>44594</v>
      </c>
      <c r="C255" s="7" t="s">
        <v>960</v>
      </c>
      <c r="D255" s="7" t="s">
        <v>717</v>
      </c>
      <c r="E255" s="7" t="s">
        <v>1314</v>
      </c>
      <c r="F255" s="23">
        <v>1</v>
      </c>
      <c r="G255" s="23">
        <v>4</v>
      </c>
      <c r="H255" s="23">
        <v>0</v>
      </c>
      <c r="I255" s="23">
        <v>0</v>
      </c>
      <c r="J255" s="23">
        <v>0</v>
      </c>
      <c r="K255" s="23">
        <f t="shared" si="12"/>
        <v>0</v>
      </c>
      <c r="L255" s="23">
        <f t="shared" si="13"/>
        <v>0</v>
      </c>
      <c r="M255" s="8">
        <v>2</v>
      </c>
      <c r="N255" s="7">
        <f t="shared" si="14"/>
        <v>0</v>
      </c>
      <c r="O255" s="7">
        <f t="shared" si="15"/>
        <v>0</v>
      </c>
    </row>
    <row r="256" spans="1:15" x14ac:dyDescent="0.2">
      <c r="A256" s="7">
        <v>2022</v>
      </c>
      <c r="B256" s="5">
        <v>44598</v>
      </c>
      <c r="C256" s="7" t="s">
        <v>961</v>
      </c>
      <c r="D256" s="7" t="s">
        <v>717</v>
      </c>
      <c r="E256" s="7" t="s">
        <v>1315</v>
      </c>
      <c r="F256" s="23">
        <v>0</v>
      </c>
      <c r="G256" s="23">
        <v>4</v>
      </c>
      <c r="H256" s="23">
        <v>0</v>
      </c>
      <c r="I256" s="23">
        <v>0</v>
      </c>
      <c r="J256" s="23">
        <v>0</v>
      </c>
      <c r="K256" s="23">
        <f t="shared" si="12"/>
        <v>0</v>
      </c>
      <c r="L256" s="23">
        <f t="shared" si="13"/>
        <v>0</v>
      </c>
      <c r="M256" s="8">
        <v>0</v>
      </c>
      <c r="N256" s="7">
        <f t="shared" si="14"/>
        <v>0</v>
      </c>
      <c r="O256" s="7">
        <f t="shared" si="15"/>
        <v>0</v>
      </c>
    </row>
    <row r="257" spans="1:15" x14ac:dyDescent="0.2">
      <c r="A257" s="7">
        <v>2022</v>
      </c>
      <c r="B257" s="5">
        <v>44603</v>
      </c>
      <c r="C257" s="7" t="s">
        <v>962</v>
      </c>
      <c r="D257" s="7" t="s">
        <v>726</v>
      </c>
      <c r="E257" s="7" t="s">
        <v>1316</v>
      </c>
      <c r="F257" s="23">
        <v>1</v>
      </c>
      <c r="G257" s="23">
        <v>9</v>
      </c>
      <c r="H257" s="23">
        <v>0</v>
      </c>
      <c r="I257" s="23">
        <v>0</v>
      </c>
      <c r="J257" s="23">
        <v>9</v>
      </c>
      <c r="K257" s="23">
        <f t="shared" si="12"/>
        <v>0</v>
      </c>
      <c r="L257" s="23">
        <f t="shared" si="13"/>
        <v>1</v>
      </c>
      <c r="M257" s="8">
        <v>3</v>
      </c>
      <c r="N257" s="7">
        <f t="shared" si="14"/>
        <v>0</v>
      </c>
      <c r="O257" s="7">
        <f t="shared" si="15"/>
        <v>1</v>
      </c>
    </row>
    <row r="258" spans="1:15" x14ac:dyDescent="0.2">
      <c r="A258" s="7">
        <v>2022</v>
      </c>
      <c r="B258" s="5">
        <v>44620</v>
      </c>
      <c r="C258" s="7" t="s">
        <v>963</v>
      </c>
      <c r="D258" s="7" t="s">
        <v>728</v>
      </c>
      <c r="E258" s="7" t="s">
        <v>1316</v>
      </c>
      <c r="F258" s="23">
        <v>0</v>
      </c>
      <c r="G258" s="23">
        <v>0</v>
      </c>
      <c r="H258" s="23">
        <v>0</v>
      </c>
      <c r="I258" s="23">
        <v>0</v>
      </c>
      <c r="J258" s="23">
        <v>0</v>
      </c>
      <c r="K258" s="23">
        <f t="shared" si="12"/>
        <v>0</v>
      </c>
      <c r="L258" s="23">
        <f t="shared" si="13"/>
        <v>0</v>
      </c>
      <c r="M258" s="8">
        <v>1</v>
      </c>
      <c r="N258" s="7">
        <f t="shared" si="14"/>
        <v>1</v>
      </c>
      <c r="O258" s="7">
        <f t="shared" si="15"/>
        <v>0</v>
      </c>
    </row>
    <row r="259" spans="1:15" x14ac:dyDescent="0.2">
      <c r="A259" s="7">
        <v>2022</v>
      </c>
      <c r="B259" s="5">
        <v>44631</v>
      </c>
      <c r="C259" s="7" t="s">
        <v>964</v>
      </c>
      <c r="D259" s="7" t="s">
        <v>728</v>
      </c>
      <c r="E259" s="7" t="s">
        <v>1317</v>
      </c>
      <c r="F259" s="23">
        <v>0</v>
      </c>
      <c r="G259" s="23">
        <v>0</v>
      </c>
      <c r="H259" s="23">
        <v>0</v>
      </c>
      <c r="I259" s="23">
        <v>0</v>
      </c>
      <c r="J259" s="23">
        <v>0</v>
      </c>
      <c r="K259" s="23">
        <f t="shared" ref="K259:K322" si="16">IF(I259&gt;0,1,0)</f>
        <v>0</v>
      </c>
      <c r="L259" s="23">
        <f t="shared" ref="L259:L322" si="17">IF(J259&gt;0,1,0)</f>
        <v>0</v>
      </c>
      <c r="M259" s="8">
        <v>1</v>
      </c>
      <c r="N259" s="7">
        <f t="shared" ref="N259:N322" si="18">IF(M259=1,1,0)</f>
        <v>1</v>
      </c>
      <c r="O259" s="7">
        <f t="shared" ref="O259:O322" si="19">IF(M259=3,1,0)</f>
        <v>0</v>
      </c>
    </row>
    <row r="260" spans="1:15" x14ac:dyDescent="0.2">
      <c r="A260" s="7">
        <v>2022</v>
      </c>
      <c r="B260" s="5">
        <v>44634</v>
      </c>
      <c r="C260" s="7" t="s">
        <v>965</v>
      </c>
      <c r="D260" s="7" t="s">
        <v>728</v>
      </c>
      <c r="E260" s="7" t="s">
        <v>1316</v>
      </c>
      <c r="F260" s="23">
        <v>1</v>
      </c>
      <c r="G260" s="23">
        <v>5</v>
      </c>
      <c r="H260" s="23">
        <v>0</v>
      </c>
      <c r="I260" s="23">
        <v>0</v>
      </c>
      <c r="J260" s="23">
        <v>3</v>
      </c>
      <c r="K260" s="23">
        <f t="shared" si="16"/>
        <v>0</v>
      </c>
      <c r="L260" s="23">
        <f t="shared" si="17"/>
        <v>1</v>
      </c>
      <c r="M260" s="8">
        <v>1</v>
      </c>
      <c r="N260" s="7">
        <f t="shared" si="18"/>
        <v>1</v>
      </c>
      <c r="O260" s="7">
        <f t="shared" si="19"/>
        <v>0</v>
      </c>
    </row>
    <row r="261" spans="1:15" x14ac:dyDescent="0.2">
      <c r="A261" s="7">
        <v>2022</v>
      </c>
      <c r="B261" s="5">
        <v>44637</v>
      </c>
      <c r="C261" s="7" t="s">
        <v>966</v>
      </c>
      <c r="D261" s="7" t="s">
        <v>720</v>
      </c>
      <c r="E261" s="7" t="s">
        <v>1318</v>
      </c>
      <c r="F261" s="23">
        <v>2</v>
      </c>
      <c r="G261" s="23">
        <v>2</v>
      </c>
      <c r="H261" s="23">
        <v>0</v>
      </c>
      <c r="I261" s="23">
        <v>0</v>
      </c>
      <c r="J261" s="23">
        <v>0</v>
      </c>
      <c r="K261" s="23">
        <f t="shared" si="16"/>
        <v>0</v>
      </c>
      <c r="L261" s="23">
        <f t="shared" si="17"/>
        <v>0</v>
      </c>
      <c r="M261" s="8">
        <v>1</v>
      </c>
      <c r="N261" s="7">
        <f t="shared" si="18"/>
        <v>1</v>
      </c>
      <c r="O261" s="7">
        <f t="shared" si="19"/>
        <v>0</v>
      </c>
    </row>
    <row r="262" spans="1:15" x14ac:dyDescent="0.2">
      <c r="A262" s="7">
        <v>2022</v>
      </c>
      <c r="B262" s="5">
        <v>44639</v>
      </c>
      <c r="C262" s="7" t="s">
        <v>967</v>
      </c>
      <c r="D262" s="7" t="s">
        <v>717</v>
      </c>
      <c r="E262" s="7" t="s">
        <v>1319</v>
      </c>
      <c r="F262" s="23">
        <v>0</v>
      </c>
      <c r="G262" s="23">
        <v>2</v>
      </c>
      <c r="H262" s="23">
        <v>0</v>
      </c>
      <c r="I262" s="23">
        <v>0</v>
      </c>
      <c r="J262" s="23">
        <v>2</v>
      </c>
      <c r="K262" s="23">
        <f t="shared" si="16"/>
        <v>0</v>
      </c>
      <c r="L262" s="23">
        <f t="shared" si="17"/>
        <v>1</v>
      </c>
      <c r="M262" s="8">
        <v>0</v>
      </c>
      <c r="N262" s="7">
        <f t="shared" si="18"/>
        <v>0</v>
      </c>
      <c r="O262" s="7">
        <f t="shared" si="19"/>
        <v>0</v>
      </c>
    </row>
    <row r="263" spans="1:15" x14ac:dyDescent="0.2">
      <c r="A263" s="7">
        <v>2022</v>
      </c>
      <c r="B263" s="5">
        <v>44656</v>
      </c>
      <c r="C263" s="7" t="s">
        <v>968</v>
      </c>
      <c r="D263" s="7" t="s">
        <v>717</v>
      </c>
      <c r="E263" s="7" t="s">
        <v>1320</v>
      </c>
      <c r="F263" s="23">
        <v>1</v>
      </c>
      <c r="G263" s="23">
        <v>1</v>
      </c>
      <c r="H263" s="23">
        <v>0</v>
      </c>
      <c r="I263" s="23">
        <v>0</v>
      </c>
      <c r="J263" s="23">
        <v>0</v>
      </c>
      <c r="K263" s="23">
        <f t="shared" si="16"/>
        <v>0</v>
      </c>
      <c r="L263" s="23">
        <f t="shared" si="17"/>
        <v>0</v>
      </c>
      <c r="M263" s="8">
        <v>0</v>
      </c>
      <c r="N263" s="7">
        <f t="shared" si="18"/>
        <v>0</v>
      </c>
      <c r="O263" s="7">
        <f t="shared" si="19"/>
        <v>0</v>
      </c>
    </row>
    <row r="264" spans="1:15" x14ac:dyDescent="0.2">
      <c r="A264" s="7">
        <v>2022</v>
      </c>
      <c r="B264" s="5">
        <v>44663</v>
      </c>
      <c r="C264" s="7" t="s">
        <v>969</v>
      </c>
      <c r="D264" s="7" t="s">
        <v>720</v>
      </c>
      <c r="E264" s="7" t="s">
        <v>1321</v>
      </c>
      <c r="F264" s="23">
        <v>0</v>
      </c>
      <c r="G264" s="23">
        <v>23</v>
      </c>
      <c r="H264" s="23">
        <v>0</v>
      </c>
      <c r="I264" s="23">
        <v>0</v>
      </c>
      <c r="J264" s="23">
        <v>0</v>
      </c>
      <c r="K264" s="23">
        <f t="shared" si="16"/>
        <v>0</v>
      </c>
      <c r="L264" s="23">
        <f t="shared" si="17"/>
        <v>0</v>
      </c>
      <c r="M264" s="8">
        <v>2</v>
      </c>
      <c r="N264" s="7">
        <f t="shared" si="18"/>
        <v>0</v>
      </c>
      <c r="O264" s="7">
        <f t="shared" si="19"/>
        <v>0</v>
      </c>
    </row>
    <row r="265" spans="1:15" x14ac:dyDescent="0.2">
      <c r="A265" s="7">
        <v>2022</v>
      </c>
      <c r="B265" s="5">
        <v>44666</v>
      </c>
      <c r="C265" s="7" t="s">
        <v>970</v>
      </c>
      <c r="D265" s="7" t="s">
        <v>728</v>
      </c>
      <c r="E265" s="7" t="s">
        <v>1322</v>
      </c>
      <c r="F265" s="23">
        <v>0</v>
      </c>
      <c r="G265" s="23">
        <v>0</v>
      </c>
      <c r="H265" s="23">
        <v>0</v>
      </c>
      <c r="I265" s="23">
        <v>0</v>
      </c>
      <c r="J265" s="23">
        <v>0</v>
      </c>
      <c r="K265" s="23">
        <f t="shared" si="16"/>
        <v>0</v>
      </c>
      <c r="L265" s="23">
        <f t="shared" si="17"/>
        <v>0</v>
      </c>
      <c r="M265" s="8">
        <v>2</v>
      </c>
      <c r="N265" s="7">
        <f t="shared" si="18"/>
        <v>0</v>
      </c>
      <c r="O265" s="7">
        <f t="shared" si="19"/>
        <v>0</v>
      </c>
    </row>
    <row r="266" spans="1:15" x14ac:dyDescent="0.2">
      <c r="A266" s="7">
        <v>2022</v>
      </c>
      <c r="B266" s="5">
        <v>44668</v>
      </c>
      <c r="C266" s="7" t="s">
        <v>971</v>
      </c>
      <c r="D266" s="7" t="s">
        <v>726</v>
      </c>
      <c r="E266" s="7" t="s">
        <v>1316</v>
      </c>
      <c r="F266" s="23">
        <v>0</v>
      </c>
      <c r="G266" s="23">
        <v>0</v>
      </c>
      <c r="H266" s="23">
        <v>0</v>
      </c>
      <c r="I266" s="23">
        <v>0</v>
      </c>
      <c r="J266" s="23">
        <v>0</v>
      </c>
      <c r="K266" s="23">
        <f t="shared" si="16"/>
        <v>0</v>
      </c>
      <c r="L266" s="23">
        <f t="shared" si="17"/>
        <v>0</v>
      </c>
      <c r="M266" s="8">
        <v>3</v>
      </c>
      <c r="N266" s="7">
        <f t="shared" si="18"/>
        <v>0</v>
      </c>
      <c r="O266" s="7">
        <f t="shared" si="19"/>
        <v>1</v>
      </c>
    </row>
    <row r="267" spans="1:15" x14ac:dyDescent="0.2">
      <c r="A267" s="7">
        <v>2022</v>
      </c>
      <c r="B267" s="5">
        <v>44673</v>
      </c>
      <c r="C267" s="7" t="s">
        <v>972</v>
      </c>
      <c r="D267" s="7" t="s">
        <v>715</v>
      </c>
      <c r="E267" s="7" t="s">
        <v>1323</v>
      </c>
      <c r="F267" s="23">
        <v>0</v>
      </c>
      <c r="G267" s="23">
        <v>4</v>
      </c>
      <c r="H267" s="23">
        <v>0</v>
      </c>
      <c r="I267" s="23">
        <v>0</v>
      </c>
      <c r="J267" s="23">
        <v>0</v>
      </c>
      <c r="K267" s="23">
        <f t="shared" si="16"/>
        <v>0</v>
      </c>
      <c r="L267" s="23">
        <f t="shared" si="17"/>
        <v>0</v>
      </c>
      <c r="M267" s="8">
        <v>3</v>
      </c>
      <c r="N267" s="7">
        <f t="shared" si="18"/>
        <v>0</v>
      </c>
      <c r="O267" s="7">
        <f t="shared" si="19"/>
        <v>1</v>
      </c>
    </row>
    <row r="268" spans="1:15" x14ac:dyDescent="0.2">
      <c r="A268" s="7">
        <v>2022</v>
      </c>
      <c r="B268" s="5">
        <v>44688</v>
      </c>
      <c r="C268" s="7" t="s">
        <v>973</v>
      </c>
      <c r="D268" s="7" t="s">
        <v>728</v>
      </c>
      <c r="E268" s="7" t="s">
        <v>1313</v>
      </c>
      <c r="F268" s="23">
        <v>0</v>
      </c>
      <c r="G268" s="23">
        <v>1</v>
      </c>
      <c r="H268" s="23">
        <v>0</v>
      </c>
      <c r="I268" s="23">
        <v>0</v>
      </c>
      <c r="J268" s="23">
        <v>0</v>
      </c>
      <c r="K268" s="23">
        <f t="shared" si="16"/>
        <v>0</v>
      </c>
      <c r="L268" s="23">
        <f t="shared" si="17"/>
        <v>0</v>
      </c>
      <c r="M268" s="8">
        <v>1</v>
      </c>
      <c r="N268" s="7">
        <f t="shared" si="18"/>
        <v>1</v>
      </c>
      <c r="O268" s="7">
        <f t="shared" si="19"/>
        <v>0</v>
      </c>
    </row>
    <row r="269" spans="1:15" x14ac:dyDescent="0.2">
      <c r="A269" s="7">
        <v>2022</v>
      </c>
      <c r="B269" s="5">
        <v>44690</v>
      </c>
      <c r="C269" s="7" t="s">
        <v>974</v>
      </c>
      <c r="D269" s="7" t="s">
        <v>715</v>
      </c>
      <c r="E269" s="7" t="s">
        <v>1324</v>
      </c>
      <c r="F269" s="23">
        <v>0</v>
      </c>
      <c r="G269" s="23">
        <v>1</v>
      </c>
      <c r="H269" s="23">
        <v>0</v>
      </c>
      <c r="I269" s="23">
        <v>0</v>
      </c>
      <c r="J269" s="23">
        <v>0</v>
      </c>
      <c r="K269" s="23">
        <f t="shared" si="16"/>
        <v>0</v>
      </c>
      <c r="L269" s="23">
        <f t="shared" si="17"/>
        <v>0</v>
      </c>
      <c r="M269" s="8">
        <v>2</v>
      </c>
      <c r="N269" s="7">
        <f t="shared" si="18"/>
        <v>0</v>
      </c>
      <c r="O269" s="7">
        <f t="shared" si="19"/>
        <v>0</v>
      </c>
    </row>
    <row r="270" spans="1:15" x14ac:dyDescent="0.2">
      <c r="A270" s="7">
        <v>2022</v>
      </c>
      <c r="B270" s="5">
        <v>44690</v>
      </c>
      <c r="C270" s="7" t="s">
        <v>975</v>
      </c>
      <c r="D270" s="7" t="s">
        <v>728</v>
      </c>
      <c r="E270" s="7" t="s">
        <v>1316</v>
      </c>
      <c r="F270" s="23">
        <v>0</v>
      </c>
      <c r="G270" s="23">
        <v>0</v>
      </c>
      <c r="H270" s="23">
        <v>0</v>
      </c>
      <c r="I270" s="23">
        <v>0</v>
      </c>
      <c r="J270" s="23">
        <v>0</v>
      </c>
      <c r="K270" s="23">
        <f t="shared" si="16"/>
        <v>0</v>
      </c>
      <c r="L270" s="23">
        <f t="shared" si="17"/>
        <v>0</v>
      </c>
      <c r="M270" s="8">
        <v>1</v>
      </c>
      <c r="N270" s="7">
        <f t="shared" si="18"/>
        <v>1</v>
      </c>
      <c r="O270" s="7">
        <f t="shared" si="19"/>
        <v>0</v>
      </c>
    </row>
    <row r="271" spans="1:15" x14ac:dyDescent="0.2">
      <c r="A271" s="7">
        <v>2022</v>
      </c>
      <c r="B271" s="5">
        <v>44692</v>
      </c>
      <c r="C271" s="7" t="s">
        <v>976</v>
      </c>
      <c r="D271" s="7" t="s">
        <v>717</v>
      </c>
      <c r="E271" s="7" t="s">
        <v>1325</v>
      </c>
      <c r="F271" s="23">
        <v>0</v>
      </c>
      <c r="G271" s="23">
        <v>3</v>
      </c>
      <c r="H271" s="23">
        <v>0</v>
      </c>
      <c r="I271" s="23">
        <v>0</v>
      </c>
      <c r="J271" s="23">
        <v>0</v>
      </c>
      <c r="K271" s="23">
        <f t="shared" si="16"/>
        <v>0</v>
      </c>
      <c r="L271" s="23">
        <f t="shared" si="17"/>
        <v>0</v>
      </c>
      <c r="M271" s="8">
        <v>2</v>
      </c>
      <c r="N271" s="7">
        <f t="shared" si="18"/>
        <v>0</v>
      </c>
      <c r="O271" s="7">
        <f t="shared" si="19"/>
        <v>0</v>
      </c>
    </row>
    <row r="272" spans="1:15" x14ac:dyDescent="0.2">
      <c r="A272" s="7">
        <v>2022</v>
      </c>
      <c r="B272" s="5">
        <v>44695</v>
      </c>
      <c r="C272" s="7" t="s">
        <v>977</v>
      </c>
      <c r="D272" s="7" t="s">
        <v>717</v>
      </c>
      <c r="E272" s="7" t="s">
        <v>1326</v>
      </c>
      <c r="F272" s="23">
        <v>10</v>
      </c>
      <c r="G272" s="23">
        <v>3</v>
      </c>
      <c r="H272" s="23">
        <v>0</v>
      </c>
      <c r="I272" s="23">
        <v>0</v>
      </c>
      <c r="J272" s="23">
        <v>0</v>
      </c>
      <c r="K272" s="23">
        <f t="shared" si="16"/>
        <v>0</v>
      </c>
      <c r="L272" s="23">
        <f t="shared" si="17"/>
        <v>0</v>
      </c>
      <c r="M272" s="8">
        <v>1</v>
      </c>
      <c r="N272" s="7">
        <f t="shared" si="18"/>
        <v>1</v>
      </c>
      <c r="O272" s="7">
        <f t="shared" si="19"/>
        <v>0</v>
      </c>
    </row>
    <row r="273" spans="1:15" x14ac:dyDescent="0.2">
      <c r="A273" s="7">
        <v>2022</v>
      </c>
      <c r="B273" s="5">
        <v>44696</v>
      </c>
      <c r="C273" s="7" t="s">
        <v>978</v>
      </c>
      <c r="D273" s="7" t="s">
        <v>723</v>
      </c>
      <c r="E273" s="7" t="s">
        <v>1327</v>
      </c>
      <c r="F273" s="23">
        <v>1</v>
      </c>
      <c r="G273" s="23">
        <v>5</v>
      </c>
      <c r="H273" s="23">
        <v>0</v>
      </c>
      <c r="I273" s="23">
        <v>0</v>
      </c>
      <c r="J273" s="23">
        <v>0</v>
      </c>
      <c r="K273" s="23">
        <f t="shared" si="16"/>
        <v>0</v>
      </c>
      <c r="L273" s="23">
        <f t="shared" si="17"/>
        <v>0</v>
      </c>
      <c r="M273" s="8">
        <v>0</v>
      </c>
      <c r="N273" s="7">
        <f t="shared" si="18"/>
        <v>0</v>
      </c>
      <c r="O273" s="7">
        <f t="shared" si="19"/>
        <v>0</v>
      </c>
    </row>
    <row r="274" spans="1:15" x14ac:dyDescent="0.2">
      <c r="A274" s="7">
        <v>2022</v>
      </c>
      <c r="B274" s="5">
        <v>44705</v>
      </c>
      <c r="C274" s="7" t="s">
        <v>979</v>
      </c>
      <c r="D274" s="7" t="s">
        <v>715</v>
      </c>
      <c r="E274" s="7" t="s">
        <v>1328</v>
      </c>
      <c r="F274" s="23">
        <v>21</v>
      </c>
      <c r="G274" s="23">
        <v>17</v>
      </c>
      <c r="H274" s="23">
        <v>0</v>
      </c>
      <c r="I274" s="23">
        <v>0</v>
      </c>
      <c r="J274" s="23">
        <v>3</v>
      </c>
      <c r="K274" s="23">
        <f t="shared" si="16"/>
        <v>0</v>
      </c>
      <c r="L274" s="23">
        <f t="shared" si="17"/>
        <v>1</v>
      </c>
      <c r="M274" s="8">
        <v>1</v>
      </c>
      <c r="N274" s="7">
        <f t="shared" si="18"/>
        <v>1</v>
      </c>
      <c r="O274" s="7">
        <f t="shared" si="19"/>
        <v>0</v>
      </c>
    </row>
    <row r="275" spans="1:15" x14ac:dyDescent="0.2">
      <c r="A275" s="7">
        <v>2022</v>
      </c>
      <c r="B275" s="5">
        <v>44706</v>
      </c>
      <c r="C275" s="7" t="s">
        <v>980</v>
      </c>
      <c r="D275" s="7" t="s">
        <v>728</v>
      </c>
      <c r="E275" s="7" t="s">
        <v>1329</v>
      </c>
      <c r="F275" s="23">
        <v>0</v>
      </c>
      <c r="G275" s="23">
        <v>0</v>
      </c>
      <c r="H275" s="23">
        <v>0</v>
      </c>
      <c r="I275" s="23">
        <v>0</v>
      </c>
      <c r="J275" s="23">
        <v>0</v>
      </c>
      <c r="K275" s="23">
        <f t="shared" si="16"/>
        <v>0</v>
      </c>
      <c r="L275" s="23">
        <f t="shared" si="17"/>
        <v>0</v>
      </c>
      <c r="M275" s="8">
        <v>0</v>
      </c>
      <c r="N275" s="7">
        <f t="shared" si="18"/>
        <v>0</v>
      </c>
      <c r="O275" s="7">
        <f t="shared" si="19"/>
        <v>0</v>
      </c>
    </row>
    <row r="276" spans="1:15" x14ac:dyDescent="0.2">
      <c r="A276" s="7">
        <v>2022</v>
      </c>
      <c r="B276" s="5">
        <v>44709</v>
      </c>
      <c r="C276" s="7" t="s">
        <v>981</v>
      </c>
      <c r="D276" s="7" t="s">
        <v>728</v>
      </c>
      <c r="E276" s="7" t="s">
        <v>1330</v>
      </c>
      <c r="F276" s="23">
        <v>1</v>
      </c>
      <c r="G276" s="23">
        <v>1</v>
      </c>
      <c r="H276" s="23">
        <v>0</v>
      </c>
      <c r="I276" s="23">
        <v>0</v>
      </c>
      <c r="J276" s="23">
        <v>0</v>
      </c>
      <c r="K276" s="23">
        <f t="shared" si="16"/>
        <v>0</v>
      </c>
      <c r="L276" s="23">
        <f t="shared" si="17"/>
        <v>0</v>
      </c>
      <c r="M276" s="8">
        <v>1</v>
      </c>
      <c r="N276" s="7">
        <f t="shared" si="18"/>
        <v>1</v>
      </c>
      <c r="O276" s="7">
        <f t="shared" si="19"/>
        <v>0</v>
      </c>
    </row>
    <row r="277" spans="1:15" x14ac:dyDescent="0.2">
      <c r="A277" s="7">
        <v>2022</v>
      </c>
      <c r="B277" s="5">
        <v>44713</v>
      </c>
      <c r="C277" s="7" t="s">
        <v>982</v>
      </c>
      <c r="D277" s="7" t="s">
        <v>733</v>
      </c>
      <c r="E277" s="7" t="s">
        <v>1331</v>
      </c>
      <c r="F277" s="23">
        <v>4</v>
      </c>
      <c r="G277" s="23">
        <v>0</v>
      </c>
      <c r="H277" s="23">
        <v>0</v>
      </c>
      <c r="I277" s="23">
        <v>0</v>
      </c>
      <c r="J277" s="23">
        <v>0</v>
      </c>
      <c r="K277" s="23">
        <f t="shared" si="16"/>
        <v>0</v>
      </c>
      <c r="L277" s="23">
        <f t="shared" si="17"/>
        <v>0</v>
      </c>
      <c r="M277" s="8">
        <v>3</v>
      </c>
      <c r="N277" s="7">
        <f t="shared" si="18"/>
        <v>0</v>
      </c>
      <c r="O277" s="7">
        <f t="shared" si="19"/>
        <v>1</v>
      </c>
    </row>
    <row r="278" spans="1:15" x14ac:dyDescent="0.2">
      <c r="A278" s="7">
        <v>2022</v>
      </c>
      <c r="B278" s="5">
        <v>44721</v>
      </c>
      <c r="C278" s="7" t="s">
        <v>983</v>
      </c>
      <c r="D278" s="7" t="s">
        <v>717</v>
      </c>
      <c r="E278" s="7" t="s">
        <v>1332</v>
      </c>
      <c r="F278" s="23">
        <v>3</v>
      </c>
      <c r="G278" s="23">
        <v>2</v>
      </c>
      <c r="H278" s="23">
        <v>0</v>
      </c>
      <c r="I278" s="23">
        <v>0</v>
      </c>
      <c r="J278" s="23">
        <v>1</v>
      </c>
      <c r="K278" s="23">
        <f t="shared" si="16"/>
        <v>0</v>
      </c>
      <c r="L278" s="23">
        <f t="shared" si="17"/>
        <v>1</v>
      </c>
      <c r="M278" s="8">
        <v>2</v>
      </c>
      <c r="N278" s="7">
        <f t="shared" si="18"/>
        <v>0</v>
      </c>
      <c r="O278" s="7">
        <f t="shared" si="19"/>
        <v>0</v>
      </c>
    </row>
    <row r="279" spans="1:15" x14ac:dyDescent="0.2">
      <c r="A279" s="7">
        <v>2022</v>
      </c>
      <c r="B279" s="5">
        <v>44724</v>
      </c>
      <c r="C279" s="7" t="s">
        <v>984</v>
      </c>
      <c r="D279" s="7" t="s">
        <v>728</v>
      </c>
      <c r="E279" s="7" t="s">
        <v>1333</v>
      </c>
      <c r="F279" s="23">
        <v>0</v>
      </c>
      <c r="G279" s="23">
        <v>2</v>
      </c>
      <c r="H279" s="23">
        <v>0</v>
      </c>
      <c r="I279" s="23">
        <v>0</v>
      </c>
      <c r="J279" s="23">
        <v>0</v>
      </c>
      <c r="K279" s="23">
        <f t="shared" si="16"/>
        <v>0</v>
      </c>
      <c r="L279" s="23">
        <f t="shared" si="17"/>
        <v>0</v>
      </c>
      <c r="M279" s="8">
        <v>2</v>
      </c>
      <c r="N279" s="7">
        <f t="shared" si="18"/>
        <v>0</v>
      </c>
      <c r="O279" s="7">
        <f t="shared" si="19"/>
        <v>0</v>
      </c>
    </row>
    <row r="280" spans="1:15" x14ac:dyDescent="0.2">
      <c r="A280" s="7">
        <v>2022</v>
      </c>
      <c r="B280" s="5">
        <v>44725</v>
      </c>
      <c r="C280" s="7" t="s">
        <v>985</v>
      </c>
      <c r="D280" s="7" t="s">
        <v>717</v>
      </c>
      <c r="E280" s="7" t="s">
        <v>1334</v>
      </c>
      <c r="F280" s="23">
        <v>0</v>
      </c>
      <c r="G280" s="23">
        <v>0</v>
      </c>
      <c r="H280" s="23">
        <v>0</v>
      </c>
      <c r="I280" s="23">
        <v>0</v>
      </c>
      <c r="J280" s="23">
        <v>0</v>
      </c>
      <c r="K280" s="23">
        <f t="shared" si="16"/>
        <v>0</v>
      </c>
      <c r="L280" s="23">
        <f t="shared" si="17"/>
        <v>0</v>
      </c>
      <c r="M280" s="8">
        <v>1</v>
      </c>
      <c r="N280" s="7">
        <f t="shared" si="18"/>
        <v>1</v>
      </c>
      <c r="O280" s="7">
        <f t="shared" si="19"/>
        <v>0</v>
      </c>
    </row>
    <row r="281" spans="1:15" x14ac:dyDescent="0.2">
      <c r="A281" s="7">
        <v>2022</v>
      </c>
      <c r="B281" s="5">
        <v>44728</v>
      </c>
      <c r="C281" s="7" t="s">
        <v>986</v>
      </c>
      <c r="D281" s="7" t="s">
        <v>987</v>
      </c>
      <c r="E281" s="7" t="s">
        <v>1335</v>
      </c>
      <c r="F281" s="23">
        <v>3</v>
      </c>
      <c r="G281" s="23">
        <v>0</v>
      </c>
      <c r="H281" s="23">
        <v>0</v>
      </c>
      <c r="I281" s="23">
        <v>0</v>
      </c>
      <c r="J281" s="23">
        <v>0</v>
      </c>
      <c r="K281" s="23">
        <f t="shared" si="16"/>
        <v>0</v>
      </c>
      <c r="L281" s="23">
        <f t="shared" si="17"/>
        <v>0</v>
      </c>
      <c r="M281" s="8">
        <v>0</v>
      </c>
      <c r="N281" s="7">
        <f t="shared" si="18"/>
        <v>0</v>
      </c>
      <c r="O281" s="7">
        <f t="shared" si="19"/>
        <v>0</v>
      </c>
    </row>
    <row r="282" spans="1:15" x14ac:dyDescent="0.2">
      <c r="A282" s="7">
        <v>2022</v>
      </c>
      <c r="B282" s="5">
        <v>44733</v>
      </c>
      <c r="C282" s="7" t="s">
        <v>988</v>
      </c>
      <c r="D282" s="7" t="s">
        <v>728</v>
      </c>
      <c r="E282" s="7" t="s">
        <v>1313</v>
      </c>
      <c r="F282" s="23">
        <v>1</v>
      </c>
      <c r="G282" s="23">
        <v>0</v>
      </c>
      <c r="H282" s="23">
        <v>0</v>
      </c>
      <c r="I282" s="23">
        <v>0</v>
      </c>
      <c r="J282" s="23">
        <v>0</v>
      </c>
      <c r="K282" s="23">
        <f t="shared" si="16"/>
        <v>0</v>
      </c>
      <c r="L282" s="23">
        <f t="shared" si="17"/>
        <v>0</v>
      </c>
      <c r="M282" s="8">
        <v>2</v>
      </c>
      <c r="N282" s="7">
        <f t="shared" si="18"/>
        <v>0</v>
      </c>
      <c r="O282" s="7">
        <f t="shared" si="19"/>
        <v>0</v>
      </c>
    </row>
    <row r="283" spans="1:15" x14ac:dyDescent="0.2">
      <c r="A283" s="7">
        <v>2022</v>
      </c>
      <c r="B283" s="5">
        <v>44746</v>
      </c>
      <c r="C283" s="7" t="s">
        <v>989</v>
      </c>
      <c r="D283" s="7" t="s">
        <v>728</v>
      </c>
      <c r="E283" s="7" t="s">
        <v>1313</v>
      </c>
      <c r="F283" s="23">
        <v>0</v>
      </c>
      <c r="G283" s="23">
        <v>0</v>
      </c>
      <c r="H283" s="23">
        <v>0</v>
      </c>
      <c r="I283" s="23">
        <v>0</v>
      </c>
      <c r="J283" s="23">
        <v>0</v>
      </c>
      <c r="K283" s="23">
        <f t="shared" si="16"/>
        <v>0</v>
      </c>
      <c r="L283" s="23">
        <f t="shared" si="17"/>
        <v>0</v>
      </c>
      <c r="M283" s="8">
        <v>2</v>
      </c>
      <c r="N283" s="7">
        <f t="shared" si="18"/>
        <v>0</v>
      </c>
      <c r="O283" s="7">
        <f t="shared" si="19"/>
        <v>0</v>
      </c>
    </row>
    <row r="284" spans="1:15" x14ac:dyDescent="0.2">
      <c r="A284" s="7">
        <v>2022</v>
      </c>
      <c r="B284" s="5">
        <v>44746</v>
      </c>
      <c r="C284" s="7" t="s">
        <v>990</v>
      </c>
      <c r="D284" s="7" t="s">
        <v>728</v>
      </c>
      <c r="E284" s="7" t="s">
        <v>1336</v>
      </c>
      <c r="F284" s="23">
        <v>7</v>
      </c>
      <c r="G284" s="23">
        <v>48</v>
      </c>
      <c r="H284" s="23">
        <v>0</v>
      </c>
      <c r="I284" s="23">
        <v>0</v>
      </c>
      <c r="J284" s="23">
        <v>0</v>
      </c>
      <c r="K284" s="23">
        <f t="shared" si="16"/>
        <v>0</v>
      </c>
      <c r="L284" s="23">
        <f t="shared" si="17"/>
        <v>0</v>
      </c>
      <c r="M284" s="8">
        <v>2</v>
      </c>
      <c r="N284" s="7">
        <f t="shared" si="18"/>
        <v>0</v>
      </c>
      <c r="O284" s="7">
        <f t="shared" si="19"/>
        <v>0</v>
      </c>
    </row>
    <row r="285" spans="1:15" x14ac:dyDescent="0.2">
      <c r="A285" s="7">
        <v>2022</v>
      </c>
      <c r="B285" s="5">
        <v>44759</v>
      </c>
      <c r="C285" s="7" t="s">
        <v>991</v>
      </c>
      <c r="D285" s="7" t="s">
        <v>717</v>
      </c>
      <c r="E285" s="7" t="s">
        <v>1337</v>
      </c>
      <c r="F285" s="23">
        <v>3</v>
      </c>
      <c r="G285" s="23">
        <v>2</v>
      </c>
      <c r="H285" s="23">
        <v>0</v>
      </c>
      <c r="I285" s="23">
        <v>0</v>
      </c>
      <c r="J285" s="23">
        <v>0</v>
      </c>
      <c r="K285" s="23">
        <f t="shared" si="16"/>
        <v>0</v>
      </c>
      <c r="L285" s="23">
        <f t="shared" si="17"/>
        <v>0</v>
      </c>
      <c r="M285" s="8">
        <v>0</v>
      </c>
      <c r="N285" s="7">
        <f t="shared" si="18"/>
        <v>0</v>
      </c>
      <c r="O285" s="7">
        <f t="shared" si="19"/>
        <v>0</v>
      </c>
    </row>
    <row r="286" spans="1:15" x14ac:dyDescent="0.2">
      <c r="A286" s="7">
        <v>2022</v>
      </c>
      <c r="B286" s="5">
        <v>44767</v>
      </c>
      <c r="C286" s="7" t="s">
        <v>992</v>
      </c>
      <c r="D286" s="7" t="s">
        <v>728</v>
      </c>
      <c r="E286" s="7" t="s">
        <v>1313</v>
      </c>
      <c r="F286" s="23">
        <v>2</v>
      </c>
      <c r="G286" s="23">
        <v>0</v>
      </c>
      <c r="H286" s="23">
        <v>0</v>
      </c>
      <c r="I286" s="23">
        <v>0</v>
      </c>
      <c r="J286" s="23">
        <v>0</v>
      </c>
      <c r="K286" s="23">
        <f t="shared" si="16"/>
        <v>0</v>
      </c>
      <c r="L286" s="23">
        <f t="shared" si="17"/>
        <v>0</v>
      </c>
      <c r="M286" s="8">
        <v>2</v>
      </c>
      <c r="N286" s="7">
        <f t="shared" si="18"/>
        <v>0</v>
      </c>
      <c r="O286" s="7">
        <f t="shared" si="19"/>
        <v>0</v>
      </c>
    </row>
    <row r="287" spans="1:15" x14ac:dyDescent="0.2">
      <c r="A287" s="7">
        <v>2022</v>
      </c>
      <c r="B287" s="5">
        <v>44769</v>
      </c>
      <c r="C287" s="7" t="s">
        <v>993</v>
      </c>
      <c r="D287" s="7" t="s">
        <v>728</v>
      </c>
      <c r="E287" s="7" t="s">
        <v>1338</v>
      </c>
      <c r="F287" s="23">
        <v>0</v>
      </c>
      <c r="G287" s="23">
        <v>0</v>
      </c>
      <c r="H287" s="23">
        <v>0</v>
      </c>
      <c r="I287" s="23">
        <v>0</v>
      </c>
      <c r="J287" s="23">
        <v>0</v>
      </c>
      <c r="K287" s="23">
        <f t="shared" si="16"/>
        <v>0</v>
      </c>
      <c r="L287" s="23">
        <f t="shared" si="17"/>
        <v>0</v>
      </c>
      <c r="M287" s="8">
        <v>0</v>
      </c>
      <c r="N287" s="7">
        <f t="shared" si="18"/>
        <v>0</v>
      </c>
      <c r="O287" s="7">
        <f t="shared" si="19"/>
        <v>0</v>
      </c>
    </row>
    <row r="288" spans="1:15" x14ac:dyDescent="0.2">
      <c r="A288" s="7">
        <v>2022</v>
      </c>
      <c r="B288" s="5">
        <v>44773</v>
      </c>
      <c r="C288" s="7" t="s">
        <v>994</v>
      </c>
      <c r="D288" s="7" t="s">
        <v>726</v>
      </c>
      <c r="E288" s="7" t="s">
        <v>1316</v>
      </c>
      <c r="F288" s="23">
        <v>2</v>
      </c>
      <c r="G288" s="23">
        <v>6</v>
      </c>
      <c r="H288" s="23">
        <v>0</v>
      </c>
      <c r="I288" s="23">
        <v>0</v>
      </c>
      <c r="J288" s="23">
        <v>0</v>
      </c>
      <c r="K288" s="23">
        <f t="shared" si="16"/>
        <v>0</v>
      </c>
      <c r="L288" s="23">
        <f t="shared" si="17"/>
        <v>0</v>
      </c>
      <c r="M288" s="8">
        <v>1</v>
      </c>
      <c r="N288" s="7">
        <f t="shared" si="18"/>
        <v>1</v>
      </c>
      <c r="O288" s="7">
        <f t="shared" si="19"/>
        <v>0</v>
      </c>
    </row>
    <row r="289" spans="1:15" x14ac:dyDescent="0.2">
      <c r="A289" s="7">
        <v>2022</v>
      </c>
      <c r="B289" s="5">
        <v>44787</v>
      </c>
      <c r="C289" s="7" t="s">
        <v>995</v>
      </c>
      <c r="D289" s="7" t="s">
        <v>717</v>
      </c>
      <c r="E289" s="7" t="s">
        <v>1313</v>
      </c>
      <c r="F289" s="23">
        <v>1</v>
      </c>
      <c r="G289" s="23">
        <v>1</v>
      </c>
      <c r="H289" s="23">
        <v>0</v>
      </c>
      <c r="I289" s="23">
        <v>0</v>
      </c>
      <c r="J289" s="23">
        <v>0</v>
      </c>
      <c r="K289" s="23">
        <f t="shared" si="16"/>
        <v>0</v>
      </c>
      <c r="L289" s="23">
        <f t="shared" si="17"/>
        <v>0</v>
      </c>
      <c r="M289" s="8">
        <v>2</v>
      </c>
      <c r="N289" s="7">
        <f t="shared" si="18"/>
        <v>0</v>
      </c>
      <c r="O289" s="7">
        <f t="shared" si="19"/>
        <v>0</v>
      </c>
    </row>
    <row r="290" spans="1:15" x14ac:dyDescent="0.2">
      <c r="A290" s="7">
        <v>2022</v>
      </c>
      <c r="B290" s="5">
        <v>44790</v>
      </c>
      <c r="C290" s="7" t="s">
        <v>996</v>
      </c>
      <c r="D290" s="7" t="s">
        <v>728</v>
      </c>
      <c r="E290" s="7" t="s">
        <v>1313</v>
      </c>
      <c r="F290" s="23">
        <v>0</v>
      </c>
      <c r="G290" s="23">
        <v>1</v>
      </c>
      <c r="H290" s="23">
        <v>0</v>
      </c>
      <c r="I290" s="23">
        <v>0</v>
      </c>
      <c r="J290" s="23">
        <v>0</v>
      </c>
      <c r="K290" s="23">
        <f t="shared" si="16"/>
        <v>0</v>
      </c>
      <c r="L290" s="23">
        <f t="shared" si="17"/>
        <v>0</v>
      </c>
      <c r="M290" s="8">
        <v>2</v>
      </c>
      <c r="N290" s="7">
        <f t="shared" si="18"/>
        <v>0</v>
      </c>
      <c r="O290" s="7">
        <f t="shared" si="19"/>
        <v>0</v>
      </c>
    </row>
    <row r="291" spans="1:15" x14ac:dyDescent="0.2">
      <c r="A291" s="7">
        <v>2022</v>
      </c>
      <c r="B291" s="5">
        <v>44801</v>
      </c>
      <c r="C291" s="7" t="s">
        <v>997</v>
      </c>
      <c r="D291" s="7" t="s">
        <v>726</v>
      </c>
      <c r="E291" s="7" t="s">
        <v>1316</v>
      </c>
      <c r="F291" s="23">
        <v>3</v>
      </c>
      <c r="G291" s="23">
        <v>3</v>
      </c>
      <c r="H291" s="23">
        <v>0</v>
      </c>
      <c r="I291" s="23">
        <v>0</v>
      </c>
      <c r="J291" s="23">
        <v>0</v>
      </c>
      <c r="K291" s="23">
        <f t="shared" si="16"/>
        <v>0</v>
      </c>
      <c r="L291" s="23">
        <f t="shared" si="17"/>
        <v>0</v>
      </c>
      <c r="M291" s="8">
        <v>1</v>
      </c>
      <c r="N291" s="7">
        <f t="shared" si="18"/>
        <v>1</v>
      </c>
      <c r="O291" s="7">
        <f t="shared" si="19"/>
        <v>0</v>
      </c>
    </row>
    <row r="292" spans="1:15" x14ac:dyDescent="0.2">
      <c r="A292" s="7">
        <v>2022</v>
      </c>
      <c r="B292" s="5">
        <v>44801</v>
      </c>
      <c r="C292" s="7" t="s">
        <v>998</v>
      </c>
      <c r="D292" s="7" t="s">
        <v>728</v>
      </c>
      <c r="E292" s="7" t="s">
        <v>1313</v>
      </c>
      <c r="F292" s="23">
        <v>3</v>
      </c>
      <c r="G292" s="23">
        <v>1</v>
      </c>
      <c r="H292" s="23">
        <v>0</v>
      </c>
      <c r="I292" s="23">
        <v>0</v>
      </c>
      <c r="J292" s="23">
        <v>0</v>
      </c>
      <c r="K292" s="23">
        <f t="shared" si="16"/>
        <v>0</v>
      </c>
      <c r="L292" s="23">
        <f t="shared" si="17"/>
        <v>0</v>
      </c>
      <c r="M292" s="8">
        <v>2</v>
      </c>
      <c r="N292" s="7">
        <f t="shared" si="18"/>
        <v>0</v>
      </c>
      <c r="O292" s="7">
        <f t="shared" si="19"/>
        <v>0</v>
      </c>
    </row>
    <row r="293" spans="1:15" x14ac:dyDescent="0.2">
      <c r="A293" s="7">
        <v>2022</v>
      </c>
      <c r="B293" s="5">
        <v>44801</v>
      </c>
      <c r="C293" s="7" t="s">
        <v>999</v>
      </c>
      <c r="D293" s="7" t="s">
        <v>717</v>
      </c>
      <c r="E293" s="7" t="s">
        <v>1339</v>
      </c>
      <c r="F293" s="23">
        <v>2</v>
      </c>
      <c r="G293" s="23">
        <v>2</v>
      </c>
      <c r="H293" s="23">
        <v>0</v>
      </c>
      <c r="I293" s="23">
        <v>0</v>
      </c>
      <c r="J293" s="23">
        <v>0</v>
      </c>
      <c r="K293" s="23">
        <f t="shared" si="16"/>
        <v>0</v>
      </c>
      <c r="L293" s="23">
        <f t="shared" si="17"/>
        <v>0</v>
      </c>
      <c r="M293" s="8">
        <v>0</v>
      </c>
      <c r="N293" s="7">
        <f t="shared" si="18"/>
        <v>0</v>
      </c>
      <c r="O293" s="7">
        <f t="shared" si="19"/>
        <v>0</v>
      </c>
    </row>
    <row r="294" spans="1:15" x14ac:dyDescent="0.2">
      <c r="A294" s="7">
        <v>2022</v>
      </c>
      <c r="B294" s="5">
        <v>44801</v>
      </c>
      <c r="C294" s="7" t="s">
        <v>1000</v>
      </c>
      <c r="D294" s="7" t="s">
        <v>728</v>
      </c>
      <c r="E294" s="7" t="s">
        <v>1340</v>
      </c>
      <c r="F294" s="23">
        <v>2</v>
      </c>
      <c r="G294" s="23">
        <v>5</v>
      </c>
      <c r="H294" s="23">
        <v>0</v>
      </c>
      <c r="I294" s="23">
        <v>0</v>
      </c>
      <c r="J294" s="23">
        <v>2</v>
      </c>
      <c r="K294" s="23">
        <f t="shared" si="16"/>
        <v>0</v>
      </c>
      <c r="L294" s="23">
        <f t="shared" si="17"/>
        <v>1</v>
      </c>
      <c r="M294" s="8">
        <v>3</v>
      </c>
      <c r="N294" s="7">
        <f t="shared" si="18"/>
        <v>0</v>
      </c>
      <c r="O294" s="7">
        <f t="shared" si="19"/>
        <v>1</v>
      </c>
    </row>
    <row r="295" spans="1:15" x14ac:dyDescent="0.2">
      <c r="A295" s="7">
        <v>2022</v>
      </c>
      <c r="B295" s="5">
        <v>44811</v>
      </c>
      <c r="C295" s="7" t="s">
        <v>1001</v>
      </c>
      <c r="D295" s="7" t="s">
        <v>728</v>
      </c>
      <c r="E295" s="7" t="s">
        <v>1313</v>
      </c>
      <c r="F295" s="23">
        <v>3</v>
      </c>
      <c r="G295" s="23">
        <v>3</v>
      </c>
      <c r="H295" s="23">
        <v>0</v>
      </c>
      <c r="I295" s="23">
        <v>0</v>
      </c>
      <c r="J295" s="23">
        <v>0</v>
      </c>
      <c r="K295" s="23">
        <f t="shared" si="16"/>
        <v>0</v>
      </c>
      <c r="L295" s="23">
        <f t="shared" si="17"/>
        <v>0</v>
      </c>
      <c r="M295" s="8">
        <v>2</v>
      </c>
      <c r="N295" s="7">
        <f t="shared" si="18"/>
        <v>0</v>
      </c>
      <c r="O295" s="7">
        <f t="shared" si="19"/>
        <v>0</v>
      </c>
    </row>
    <row r="296" spans="1:15" x14ac:dyDescent="0.2">
      <c r="A296" s="7">
        <v>2022</v>
      </c>
      <c r="B296" s="5">
        <v>44839</v>
      </c>
      <c r="C296" s="7" t="s">
        <v>1002</v>
      </c>
      <c r="D296" s="7" t="s">
        <v>728</v>
      </c>
      <c r="E296" s="7" t="s">
        <v>1313</v>
      </c>
      <c r="F296" s="23">
        <v>2</v>
      </c>
      <c r="G296" s="23">
        <v>2</v>
      </c>
      <c r="H296" s="23">
        <v>0</v>
      </c>
      <c r="I296" s="23">
        <v>0</v>
      </c>
      <c r="J296" s="23">
        <v>0</v>
      </c>
      <c r="K296" s="23">
        <f t="shared" si="16"/>
        <v>0</v>
      </c>
      <c r="L296" s="23">
        <f t="shared" si="17"/>
        <v>0</v>
      </c>
      <c r="M296" s="8">
        <v>1</v>
      </c>
      <c r="N296" s="7">
        <f t="shared" si="18"/>
        <v>1</v>
      </c>
      <c r="O296" s="7">
        <f t="shared" si="19"/>
        <v>0</v>
      </c>
    </row>
    <row r="297" spans="1:15" x14ac:dyDescent="0.2">
      <c r="A297" s="7">
        <v>2022</v>
      </c>
      <c r="B297" s="5">
        <v>44847</v>
      </c>
      <c r="C297" s="7" t="s">
        <v>1003</v>
      </c>
      <c r="D297" s="7" t="s">
        <v>728</v>
      </c>
      <c r="E297" s="7" t="s">
        <v>1341</v>
      </c>
      <c r="F297" s="23">
        <v>5</v>
      </c>
      <c r="G297" s="23">
        <v>2</v>
      </c>
      <c r="H297" s="23">
        <v>1</v>
      </c>
      <c r="I297" s="23">
        <v>1</v>
      </c>
      <c r="J297" s="23">
        <v>1</v>
      </c>
      <c r="K297" s="23">
        <f t="shared" si="16"/>
        <v>1</v>
      </c>
      <c r="L297" s="23">
        <f t="shared" si="17"/>
        <v>1</v>
      </c>
      <c r="M297" s="8">
        <v>2</v>
      </c>
      <c r="N297" s="7">
        <f t="shared" si="18"/>
        <v>0</v>
      </c>
      <c r="O297" s="7">
        <f t="shared" si="19"/>
        <v>0</v>
      </c>
    </row>
    <row r="298" spans="1:15" x14ac:dyDescent="0.2">
      <c r="A298" s="7">
        <v>2022</v>
      </c>
      <c r="B298" s="5">
        <v>44858</v>
      </c>
      <c r="C298" s="7" t="s">
        <v>1004</v>
      </c>
      <c r="D298" s="7" t="s">
        <v>715</v>
      </c>
      <c r="E298" s="7" t="s">
        <v>1342</v>
      </c>
      <c r="F298" s="23">
        <v>2</v>
      </c>
      <c r="G298" s="23">
        <v>7</v>
      </c>
      <c r="H298" s="23">
        <v>0</v>
      </c>
      <c r="I298" s="23">
        <v>0</v>
      </c>
      <c r="J298" s="23">
        <v>0</v>
      </c>
      <c r="K298" s="23">
        <f t="shared" si="16"/>
        <v>0</v>
      </c>
      <c r="L298" s="23">
        <f t="shared" si="17"/>
        <v>0</v>
      </c>
      <c r="M298" s="8">
        <v>1</v>
      </c>
      <c r="N298" s="7">
        <f t="shared" si="18"/>
        <v>1</v>
      </c>
      <c r="O298" s="7">
        <f t="shared" si="19"/>
        <v>0</v>
      </c>
    </row>
    <row r="299" spans="1:15" x14ac:dyDescent="0.2">
      <c r="A299" s="7">
        <v>2022</v>
      </c>
      <c r="B299" s="5">
        <v>44884</v>
      </c>
      <c r="C299" s="7" t="s">
        <v>1005</v>
      </c>
      <c r="D299" s="7" t="s">
        <v>728</v>
      </c>
      <c r="E299" s="7" t="s">
        <v>1343</v>
      </c>
      <c r="F299" s="23">
        <v>1</v>
      </c>
      <c r="G299" s="23">
        <v>2</v>
      </c>
      <c r="H299" s="23">
        <v>0</v>
      </c>
      <c r="I299" s="23">
        <v>0</v>
      </c>
      <c r="J299" s="23">
        <v>0</v>
      </c>
      <c r="K299" s="23">
        <f t="shared" si="16"/>
        <v>0</v>
      </c>
      <c r="L299" s="23">
        <f t="shared" si="17"/>
        <v>0</v>
      </c>
      <c r="M299" s="8">
        <v>1</v>
      </c>
      <c r="N299" s="7">
        <f t="shared" si="18"/>
        <v>1</v>
      </c>
      <c r="O299" s="7">
        <f t="shared" si="19"/>
        <v>0</v>
      </c>
    </row>
    <row r="300" spans="1:15" x14ac:dyDescent="0.2">
      <c r="A300" s="7">
        <v>2022</v>
      </c>
      <c r="B300" s="5">
        <v>44884</v>
      </c>
      <c r="C300" s="7" t="s">
        <v>1006</v>
      </c>
      <c r="D300" s="7" t="s">
        <v>717</v>
      </c>
      <c r="E300" s="7" t="s">
        <v>1344</v>
      </c>
      <c r="F300" s="23">
        <v>5</v>
      </c>
      <c r="G300" s="23">
        <v>28</v>
      </c>
      <c r="H300" s="23">
        <v>0</v>
      </c>
      <c r="I300" s="23">
        <v>0</v>
      </c>
      <c r="J300" s="23">
        <v>0</v>
      </c>
      <c r="K300" s="23">
        <f t="shared" si="16"/>
        <v>0</v>
      </c>
      <c r="L300" s="23">
        <f t="shared" si="17"/>
        <v>0</v>
      </c>
      <c r="M300" s="8">
        <v>0</v>
      </c>
      <c r="N300" s="7">
        <f t="shared" si="18"/>
        <v>0</v>
      </c>
      <c r="O300" s="7">
        <f t="shared" si="19"/>
        <v>0</v>
      </c>
    </row>
    <row r="301" spans="1:15" x14ac:dyDescent="0.2">
      <c r="A301" s="7">
        <v>2022</v>
      </c>
      <c r="B301" s="5">
        <v>44887</v>
      </c>
      <c r="C301" s="7" t="s">
        <v>1007</v>
      </c>
      <c r="D301" s="7" t="s">
        <v>717</v>
      </c>
      <c r="E301" s="7" t="s">
        <v>1345</v>
      </c>
      <c r="F301" s="23">
        <v>6</v>
      </c>
      <c r="G301" s="23">
        <v>6</v>
      </c>
      <c r="H301" s="23">
        <v>0</v>
      </c>
      <c r="I301" s="23">
        <v>0</v>
      </c>
      <c r="J301" s="23">
        <v>0</v>
      </c>
      <c r="K301" s="23">
        <f t="shared" si="16"/>
        <v>0</v>
      </c>
      <c r="L301" s="23">
        <f t="shared" si="17"/>
        <v>0</v>
      </c>
      <c r="M301" s="8">
        <v>0</v>
      </c>
      <c r="N301" s="7">
        <f t="shared" si="18"/>
        <v>0</v>
      </c>
      <c r="O301" s="7">
        <f t="shared" si="19"/>
        <v>0</v>
      </c>
    </row>
    <row r="302" spans="1:15" x14ac:dyDescent="0.2">
      <c r="A302" s="7">
        <v>2022</v>
      </c>
      <c r="B302" s="5">
        <v>44906</v>
      </c>
      <c r="C302" s="7" t="s">
        <v>1008</v>
      </c>
      <c r="D302" s="7" t="s">
        <v>728</v>
      </c>
      <c r="E302" s="7" t="s">
        <v>1313</v>
      </c>
      <c r="F302" s="23">
        <v>1</v>
      </c>
      <c r="G302" s="23">
        <v>2</v>
      </c>
      <c r="H302" s="23">
        <v>0</v>
      </c>
      <c r="I302" s="23">
        <v>0</v>
      </c>
      <c r="J302" s="23">
        <v>0</v>
      </c>
      <c r="K302" s="23">
        <f t="shared" si="16"/>
        <v>0</v>
      </c>
      <c r="L302" s="23">
        <f t="shared" si="17"/>
        <v>0</v>
      </c>
      <c r="M302" s="8">
        <v>0</v>
      </c>
      <c r="N302" s="7">
        <f t="shared" si="18"/>
        <v>0</v>
      </c>
      <c r="O302" s="7">
        <f t="shared" si="19"/>
        <v>0</v>
      </c>
    </row>
    <row r="303" spans="1:15" x14ac:dyDescent="0.2">
      <c r="A303" s="7">
        <v>2022</v>
      </c>
      <c r="B303" s="5">
        <v>44909</v>
      </c>
      <c r="C303" s="7" t="s">
        <v>1009</v>
      </c>
      <c r="D303" s="7" t="s">
        <v>717</v>
      </c>
      <c r="E303" s="7" t="s">
        <v>1313</v>
      </c>
      <c r="F303" s="23">
        <v>0</v>
      </c>
      <c r="G303" s="23">
        <v>2</v>
      </c>
      <c r="H303" s="23">
        <v>0</v>
      </c>
      <c r="I303" s="23">
        <v>0</v>
      </c>
      <c r="J303" s="23">
        <v>0</v>
      </c>
      <c r="K303" s="23">
        <f t="shared" si="16"/>
        <v>0</v>
      </c>
      <c r="L303" s="23">
        <f t="shared" si="17"/>
        <v>0</v>
      </c>
      <c r="M303" s="8">
        <v>2</v>
      </c>
      <c r="N303" s="7">
        <f t="shared" si="18"/>
        <v>0</v>
      </c>
      <c r="O303" s="7">
        <f t="shared" si="19"/>
        <v>0</v>
      </c>
    </row>
    <row r="304" spans="1:15" x14ac:dyDescent="0.2">
      <c r="A304" s="7">
        <v>2023</v>
      </c>
      <c r="B304" s="5">
        <v>44931</v>
      </c>
      <c r="C304" s="7" t="s">
        <v>1010</v>
      </c>
      <c r="D304" s="7" t="s">
        <v>728</v>
      </c>
      <c r="E304" s="7" t="s">
        <v>1346</v>
      </c>
      <c r="F304" s="23">
        <v>0</v>
      </c>
      <c r="G304" s="23">
        <v>2</v>
      </c>
      <c r="H304" s="23">
        <v>0</v>
      </c>
      <c r="I304" s="23">
        <v>0</v>
      </c>
      <c r="J304" s="23">
        <v>0</v>
      </c>
      <c r="K304" s="23">
        <f t="shared" si="16"/>
        <v>0</v>
      </c>
      <c r="L304" s="23">
        <f t="shared" si="17"/>
        <v>0</v>
      </c>
      <c r="M304" s="8">
        <v>2</v>
      </c>
      <c r="N304" s="7">
        <f t="shared" si="18"/>
        <v>0</v>
      </c>
      <c r="O304" s="7">
        <f t="shared" si="19"/>
        <v>0</v>
      </c>
    </row>
    <row r="305" spans="1:15" x14ac:dyDescent="0.2">
      <c r="A305" s="7">
        <v>2023</v>
      </c>
      <c r="B305" s="5">
        <v>44938</v>
      </c>
      <c r="C305" s="7" t="s">
        <v>1011</v>
      </c>
      <c r="D305" s="7" t="s">
        <v>728</v>
      </c>
      <c r="E305" s="7" t="s">
        <v>1346</v>
      </c>
      <c r="F305" s="23">
        <v>1</v>
      </c>
      <c r="G305" s="23">
        <v>2</v>
      </c>
      <c r="H305" s="23">
        <v>0</v>
      </c>
      <c r="I305" s="23">
        <v>0</v>
      </c>
      <c r="J305" s="23">
        <v>0</v>
      </c>
      <c r="K305" s="23">
        <f t="shared" si="16"/>
        <v>0</v>
      </c>
      <c r="L305" s="23">
        <f t="shared" si="17"/>
        <v>0</v>
      </c>
      <c r="M305" s="8">
        <v>2</v>
      </c>
      <c r="N305" s="7">
        <f t="shared" si="18"/>
        <v>0</v>
      </c>
      <c r="O305" s="7">
        <f t="shared" si="19"/>
        <v>0</v>
      </c>
    </row>
    <row r="306" spans="1:15" x14ac:dyDescent="0.2">
      <c r="A306" s="7">
        <v>2023</v>
      </c>
      <c r="B306" s="5">
        <v>44947</v>
      </c>
      <c r="C306" s="7" t="s">
        <v>1012</v>
      </c>
      <c r="D306" s="7" t="s">
        <v>717</v>
      </c>
      <c r="E306" s="7" t="s">
        <v>1347</v>
      </c>
      <c r="F306" s="23">
        <v>11</v>
      </c>
      <c r="G306" s="23">
        <v>9</v>
      </c>
      <c r="H306" s="23">
        <v>0</v>
      </c>
      <c r="I306" s="23">
        <v>0</v>
      </c>
      <c r="J306" s="23">
        <v>0</v>
      </c>
      <c r="K306" s="23">
        <f t="shared" si="16"/>
        <v>0</v>
      </c>
      <c r="L306" s="23">
        <f t="shared" si="17"/>
        <v>0</v>
      </c>
      <c r="M306" s="8">
        <v>3</v>
      </c>
      <c r="N306" s="7">
        <f t="shared" si="18"/>
        <v>0</v>
      </c>
      <c r="O306" s="7">
        <f t="shared" si="19"/>
        <v>1</v>
      </c>
    </row>
    <row r="307" spans="1:15" x14ac:dyDescent="0.2">
      <c r="A307" s="7">
        <v>2023</v>
      </c>
      <c r="B307" s="5">
        <v>44949</v>
      </c>
      <c r="C307" s="7" t="s">
        <v>1013</v>
      </c>
      <c r="D307" s="7" t="s">
        <v>717</v>
      </c>
      <c r="E307" s="7" t="s">
        <v>1348</v>
      </c>
      <c r="F307" s="23">
        <v>7</v>
      </c>
      <c r="G307" s="23">
        <v>1</v>
      </c>
      <c r="H307" s="23">
        <v>0</v>
      </c>
      <c r="I307" s="23">
        <v>0</v>
      </c>
      <c r="J307" s="23">
        <v>0</v>
      </c>
      <c r="K307" s="23">
        <f t="shared" si="16"/>
        <v>0</v>
      </c>
      <c r="L307" s="23">
        <f t="shared" si="17"/>
        <v>0</v>
      </c>
      <c r="M307" s="8">
        <v>2</v>
      </c>
      <c r="N307" s="7">
        <f t="shared" si="18"/>
        <v>0</v>
      </c>
      <c r="O307" s="7">
        <f t="shared" si="19"/>
        <v>0</v>
      </c>
    </row>
    <row r="308" spans="1:15" x14ac:dyDescent="0.2">
      <c r="A308" s="7">
        <v>2023</v>
      </c>
      <c r="B308" s="5">
        <v>44950</v>
      </c>
      <c r="C308" s="7" t="s">
        <v>1014</v>
      </c>
      <c r="D308" s="7" t="s">
        <v>717</v>
      </c>
      <c r="E308" s="7" t="s">
        <v>1349</v>
      </c>
      <c r="F308" s="23">
        <v>3</v>
      </c>
      <c r="G308" s="23">
        <v>0</v>
      </c>
      <c r="H308" s="23">
        <v>0</v>
      </c>
      <c r="I308" s="23">
        <v>0</v>
      </c>
      <c r="J308" s="23">
        <v>0</v>
      </c>
      <c r="K308" s="23">
        <f t="shared" si="16"/>
        <v>0</v>
      </c>
      <c r="L308" s="23">
        <f t="shared" si="17"/>
        <v>0</v>
      </c>
      <c r="M308" s="8">
        <v>0</v>
      </c>
      <c r="N308" s="7">
        <f t="shared" si="18"/>
        <v>0</v>
      </c>
      <c r="O308" s="7">
        <f t="shared" si="19"/>
        <v>0</v>
      </c>
    </row>
    <row r="309" spans="1:15" x14ac:dyDescent="0.2">
      <c r="A309" s="7">
        <v>2023</v>
      </c>
      <c r="B309" s="5">
        <v>44953</v>
      </c>
      <c r="C309" s="7" t="s">
        <v>1015</v>
      </c>
      <c r="D309" s="7" t="s">
        <v>728</v>
      </c>
      <c r="E309" s="7" t="s">
        <v>1346</v>
      </c>
      <c r="F309" s="23">
        <v>1</v>
      </c>
      <c r="G309" s="23">
        <v>4</v>
      </c>
      <c r="H309" s="23">
        <v>0</v>
      </c>
      <c r="I309" s="23">
        <v>0</v>
      </c>
      <c r="J309" s="23">
        <v>0</v>
      </c>
      <c r="K309" s="23">
        <f t="shared" si="16"/>
        <v>0</v>
      </c>
      <c r="L309" s="23">
        <f t="shared" si="17"/>
        <v>0</v>
      </c>
      <c r="M309" s="8">
        <v>2</v>
      </c>
      <c r="N309" s="7">
        <f t="shared" si="18"/>
        <v>0</v>
      </c>
      <c r="O309" s="7">
        <f t="shared" si="19"/>
        <v>0</v>
      </c>
    </row>
    <row r="310" spans="1:15" x14ac:dyDescent="0.2">
      <c r="A310" s="7">
        <v>2023</v>
      </c>
      <c r="B310" s="5">
        <v>44970</v>
      </c>
      <c r="C310" s="7" t="s">
        <v>1016</v>
      </c>
      <c r="D310" s="7" t="s">
        <v>715</v>
      </c>
      <c r="E310" s="7" t="s">
        <v>1350</v>
      </c>
      <c r="F310" s="23">
        <v>3</v>
      </c>
      <c r="G310" s="23">
        <v>5</v>
      </c>
      <c r="H310" s="23">
        <v>0</v>
      </c>
      <c r="I310" s="23">
        <v>0</v>
      </c>
      <c r="J310" s="23">
        <v>0</v>
      </c>
      <c r="K310" s="23">
        <f t="shared" si="16"/>
        <v>0</v>
      </c>
      <c r="L310" s="23">
        <f t="shared" si="17"/>
        <v>0</v>
      </c>
      <c r="M310" s="8">
        <v>3</v>
      </c>
      <c r="N310" s="7">
        <f t="shared" si="18"/>
        <v>0</v>
      </c>
      <c r="O310" s="7">
        <f t="shared" si="19"/>
        <v>1</v>
      </c>
    </row>
    <row r="311" spans="1:15" x14ac:dyDescent="0.2">
      <c r="A311" s="7">
        <v>2023</v>
      </c>
      <c r="B311" s="5">
        <v>44998</v>
      </c>
      <c r="C311" s="7" t="s">
        <v>1017</v>
      </c>
      <c r="D311" s="7" t="s">
        <v>717</v>
      </c>
      <c r="E311" s="7" t="s">
        <v>1346</v>
      </c>
      <c r="F311" s="23">
        <v>1</v>
      </c>
      <c r="G311" s="23">
        <v>3</v>
      </c>
      <c r="H311" s="23">
        <v>0</v>
      </c>
      <c r="I311" s="23">
        <v>0</v>
      </c>
      <c r="J311" s="23">
        <v>0</v>
      </c>
      <c r="K311" s="23">
        <f t="shared" si="16"/>
        <v>0</v>
      </c>
      <c r="L311" s="23">
        <f t="shared" si="17"/>
        <v>0</v>
      </c>
      <c r="M311" s="8">
        <v>2</v>
      </c>
      <c r="N311" s="7">
        <f t="shared" si="18"/>
        <v>0</v>
      </c>
      <c r="O311" s="7">
        <f t="shared" si="19"/>
        <v>0</v>
      </c>
    </row>
    <row r="312" spans="1:15" x14ac:dyDescent="0.2">
      <c r="A312" s="7">
        <v>2023</v>
      </c>
      <c r="B312" s="5">
        <v>45007</v>
      </c>
      <c r="C312" s="7" t="s">
        <v>1018</v>
      </c>
      <c r="D312" s="7" t="s">
        <v>728</v>
      </c>
      <c r="E312" s="7" t="s">
        <v>1346</v>
      </c>
      <c r="F312" s="23">
        <v>0</v>
      </c>
      <c r="G312" s="23">
        <v>1</v>
      </c>
      <c r="H312" s="23">
        <v>0</v>
      </c>
      <c r="I312" s="23">
        <v>0</v>
      </c>
      <c r="J312" s="23">
        <v>0</v>
      </c>
      <c r="K312" s="23">
        <f t="shared" si="16"/>
        <v>0</v>
      </c>
      <c r="L312" s="23">
        <f t="shared" si="17"/>
        <v>0</v>
      </c>
      <c r="M312" s="8">
        <v>2</v>
      </c>
      <c r="N312" s="7">
        <f t="shared" si="18"/>
        <v>0</v>
      </c>
      <c r="O312" s="7">
        <f t="shared" si="19"/>
        <v>0</v>
      </c>
    </row>
    <row r="313" spans="1:15" x14ac:dyDescent="0.2">
      <c r="A313" s="7">
        <v>2023</v>
      </c>
      <c r="B313" s="5">
        <v>45012</v>
      </c>
      <c r="C313" s="7" t="s">
        <v>1019</v>
      </c>
      <c r="D313" s="7" t="s">
        <v>728</v>
      </c>
      <c r="E313" s="7" t="s">
        <v>1351</v>
      </c>
      <c r="F313" s="23">
        <v>0</v>
      </c>
      <c r="G313" s="23">
        <v>0</v>
      </c>
      <c r="H313" s="23">
        <v>0</v>
      </c>
      <c r="I313" s="23">
        <v>0</v>
      </c>
      <c r="J313" s="23">
        <v>0</v>
      </c>
      <c r="K313" s="23">
        <f t="shared" si="16"/>
        <v>0</v>
      </c>
      <c r="L313" s="23">
        <f t="shared" si="17"/>
        <v>0</v>
      </c>
      <c r="M313" s="8">
        <v>1</v>
      </c>
      <c r="N313" s="7">
        <f t="shared" si="18"/>
        <v>1</v>
      </c>
      <c r="O313" s="7">
        <f t="shared" si="19"/>
        <v>0</v>
      </c>
    </row>
    <row r="314" spans="1:15" x14ac:dyDescent="0.2">
      <c r="A314" s="7">
        <v>2023</v>
      </c>
      <c r="B314" s="5">
        <v>45012</v>
      </c>
      <c r="C314" s="7" t="s">
        <v>1020</v>
      </c>
      <c r="D314" s="7" t="s">
        <v>715</v>
      </c>
      <c r="E314" s="7" t="s">
        <v>1352</v>
      </c>
      <c r="F314" s="23">
        <v>6</v>
      </c>
      <c r="G314" s="23">
        <v>1</v>
      </c>
      <c r="H314" s="23">
        <v>0</v>
      </c>
      <c r="I314" s="23">
        <v>0</v>
      </c>
      <c r="J314" s="23">
        <v>1</v>
      </c>
      <c r="K314" s="23">
        <f t="shared" si="16"/>
        <v>0</v>
      </c>
      <c r="L314" s="23">
        <f t="shared" si="17"/>
        <v>1</v>
      </c>
      <c r="M314" s="8">
        <v>1</v>
      </c>
      <c r="N314" s="7">
        <f t="shared" si="18"/>
        <v>1</v>
      </c>
      <c r="O314" s="7">
        <f t="shared" si="19"/>
        <v>0</v>
      </c>
    </row>
    <row r="315" spans="1:15" x14ac:dyDescent="0.2">
      <c r="A315" s="7">
        <v>2023</v>
      </c>
      <c r="B315" s="5">
        <v>45013</v>
      </c>
      <c r="C315" s="7" t="s">
        <v>1021</v>
      </c>
      <c r="D315" s="7" t="s">
        <v>728</v>
      </c>
      <c r="E315" s="7" t="s">
        <v>1353</v>
      </c>
      <c r="F315" s="23">
        <v>0</v>
      </c>
      <c r="G315" s="23">
        <v>2</v>
      </c>
      <c r="H315" s="23">
        <v>0</v>
      </c>
      <c r="I315" s="23">
        <v>0</v>
      </c>
      <c r="J315" s="23">
        <v>0</v>
      </c>
      <c r="K315" s="23">
        <f t="shared" si="16"/>
        <v>0</v>
      </c>
      <c r="L315" s="23">
        <f t="shared" si="17"/>
        <v>0</v>
      </c>
      <c r="M315" s="8">
        <v>2</v>
      </c>
      <c r="N315" s="7">
        <f t="shared" si="18"/>
        <v>0</v>
      </c>
      <c r="O315" s="7">
        <f t="shared" si="19"/>
        <v>0</v>
      </c>
    </row>
    <row r="316" spans="1:15" x14ac:dyDescent="0.2">
      <c r="A316" s="7">
        <v>2023</v>
      </c>
      <c r="B316" s="5">
        <v>45018</v>
      </c>
      <c r="C316" s="7" t="s">
        <v>1022</v>
      </c>
      <c r="D316" s="7" t="s">
        <v>717</v>
      </c>
      <c r="E316" s="7" t="s">
        <v>1354</v>
      </c>
      <c r="F316" s="23">
        <v>0</v>
      </c>
      <c r="G316" s="23">
        <v>2</v>
      </c>
      <c r="H316" s="23">
        <v>0</v>
      </c>
      <c r="I316" s="23">
        <v>0</v>
      </c>
      <c r="J316" s="23">
        <v>0</v>
      </c>
      <c r="K316" s="23">
        <f t="shared" si="16"/>
        <v>0</v>
      </c>
      <c r="L316" s="23">
        <f t="shared" si="17"/>
        <v>0</v>
      </c>
      <c r="M316" s="8">
        <v>2</v>
      </c>
      <c r="N316" s="7">
        <f t="shared" si="18"/>
        <v>0</v>
      </c>
      <c r="O316" s="7">
        <f t="shared" si="19"/>
        <v>0</v>
      </c>
    </row>
    <row r="317" spans="1:15" x14ac:dyDescent="0.2">
      <c r="A317" s="7">
        <v>2023</v>
      </c>
      <c r="B317" s="5">
        <v>45026</v>
      </c>
      <c r="C317" s="7" t="s">
        <v>1023</v>
      </c>
      <c r="D317" s="7" t="s">
        <v>717</v>
      </c>
      <c r="E317" s="7" t="s">
        <v>1355</v>
      </c>
      <c r="F317" s="23">
        <v>5</v>
      </c>
      <c r="G317" s="23">
        <v>8</v>
      </c>
      <c r="H317" s="23">
        <v>0</v>
      </c>
      <c r="I317" s="23">
        <v>0</v>
      </c>
      <c r="J317" s="23">
        <v>3</v>
      </c>
      <c r="K317" s="23">
        <f t="shared" si="16"/>
        <v>0</v>
      </c>
      <c r="L317" s="23">
        <f t="shared" si="17"/>
        <v>1</v>
      </c>
      <c r="M317" s="8">
        <v>1</v>
      </c>
      <c r="N317" s="7">
        <f t="shared" si="18"/>
        <v>1</v>
      </c>
      <c r="O317" s="7">
        <f t="shared" si="19"/>
        <v>0</v>
      </c>
    </row>
    <row r="318" spans="1:15" x14ac:dyDescent="0.2">
      <c r="A318" s="7">
        <v>2023</v>
      </c>
      <c r="B318" s="5">
        <v>45032</v>
      </c>
      <c r="C318" s="7" t="s">
        <v>1024</v>
      </c>
      <c r="D318" s="7" t="s">
        <v>728</v>
      </c>
      <c r="E318" s="7" t="s">
        <v>1346</v>
      </c>
      <c r="F318" s="23">
        <v>0</v>
      </c>
      <c r="G318" s="23">
        <v>1</v>
      </c>
      <c r="H318" s="23">
        <v>0</v>
      </c>
      <c r="I318" s="23">
        <v>0</v>
      </c>
      <c r="J318" s="23">
        <v>0</v>
      </c>
      <c r="K318" s="23">
        <f t="shared" si="16"/>
        <v>0</v>
      </c>
      <c r="L318" s="23">
        <f t="shared" si="17"/>
        <v>0</v>
      </c>
      <c r="M318" s="8">
        <v>1</v>
      </c>
      <c r="N318" s="7">
        <f t="shared" si="18"/>
        <v>1</v>
      </c>
      <c r="O318" s="7">
        <f t="shared" si="19"/>
        <v>0</v>
      </c>
    </row>
    <row r="319" spans="1:15" x14ac:dyDescent="0.2">
      <c r="A319" s="7">
        <v>2023</v>
      </c>
      <c r="B319" s="5">
        <v>45034</v>
      </c>
      <c r="C319" s="7" t="s">
        <v>1025</v>
      </c>
      <c r="D319" s="7" t="s">
        <v>717</v>
      </c>
      <c r="E319" s="7" t="s">
        <v>1346</v>
      </c>
      <c r="F319" s="23">
        <v>2</v>
      </c>
      <c r="G319" s="23">
        <v>0</v>
      </c>
      <c r="H319" s="23">
        <v>0</v>
      </c>
      <c r="I319" s="23">
        <v>0</v>
      </c>
      <c r="J319" s="23">
        <v>0</v>
      </c>
      <c r="K319" s="23">
        <f t="shared" si="16"/>
        <v>0</v>
      </c>
      <c r="L319" s="23">
        <f t="shared" si="17"/>
        <v>0</v>
      </c>
      <c r="M319" s="8">
        <v>1</v>
      </c>
      <c r="N319" s="7">
        <f t="shared" si="18"/>
        <v>1</v>
      </c>
      <c r="O319" s="7">
        <f t="shared" si="19"/>
        <v>0</v>
      </c>
    </row>
    <row r="320" spans="1:15" x14ac:dyDescent="0.2">
      <c r="A320" s="7">
        <v>2023</v>
      </c>
      <c r="B320" s="5">
        <v>45036</v>
      </c>
      <c r="C320" s="7" t="s">
        <v>1026</v>
      </c>
      <c r="D320" s="7" t="s">
        <v>728</v>
      </c>
      <c r="E320" s="7" t="s">
        <v>1356</v>
      </c>
      <c r="F320" s="23">
        <v>0</v>
      </c>
      <c r="G320" s="23">
        <v>1</v>
      </c>
      <c r="H320" s="23">
        <v>0</v>
      </c>
      <c r="I320" s="23">
        <v>0</v>
      </c>
      <c r="J320" s="23">
        <v>0</v>
      </c>
      <c r="K320" s="23">
        <f t="shared" si="16"/>
        <v>0</v>
      </c>
      <c r="L320" s="23">
        <f t="shared" si="17"/>
        <v>0</v>
      </c>
      <c r="M320" s="8">
        <v>2</v>
      </c>
      <c r="N320" s="7">
        <f t="shared" si="18"/>
        <v>0</v>
      </c>
      <c r="O320" s="7">
        <f t="shared" si="19"/>
        <v>0</v>
      </c>
    </row>
    <row r="321" spans="1:15" x14ac:dyDescent="0.2">
      <c r="A321" s="7">
        <v>2023</v>
      </c>
      <c r="B321" s="5">
        <v>45041</v>
      </c>
      <c r="C321" s="7" t="s">
        <v>1027</v>
      </c>
      <c r="D321" s="7" t="s">
        <v>728</v>
      </c>
      <c r="E321" s="7" t="s">
        <v>1346</v>
      </c>
      <c r="F321" s="23">
        <v>0</v>
      </c>
      <c r="G321" s="23">
        <v>2</v>
      </c>
      <c r="H321" s="23">
        <v>0</v>
      </c>
      <c r="I321" s="23">
        <v>0</v>
      </c>
      <c r="J321" s="23">
        <v>0</v>
      </c>
      <c r="K321" s="23">
        <f t="shared" si="16"/>
        <v>0</v>
      </c>
      <c r="L321" s="23">
        <f t="shared" si="17"/>
        <v>0</v>
      </c>
      <c r="M321" s="8">
        <v>2</v>
      </c>
      <c r="N321" s="7">
        <f t="shared" si="18"/>
        <v>0</v>
      </c>
      <c r="O321" s="7">
        <f t="shared" si="19"/>
        <v>0</v>
      </c>
    </row>
    <row r="322" spans="1:15" x14ac:dyDescent="0.2">
      <c r="A322" s="7">
        <v>2023</v>
      </c>
      <c r="B322" s="5">
        <v>45045</v>
      </c>
      <c r="C322" s="7" t="s">
        <v>1028</v>
      </c>
      <c r="D322" s="7" t="s">
        <v>728</v>
      </c>
      <c r="E322" s="7" t="s">
        <v>1357</v>
      </c>
      <c r="F322" s="23">
        <v>1</v>
      </c>
      <c r="G322" s="23">
        <v>0</v>
      </c>
      <c r="H322" s="23">
        <v>0</v>
      </c>
      <c r="I322" s="23">
        <v>0</v>
      </c>
      <c r="J322" s="23">
        <v>0</v>
      </c>
      <c r="K322" s="23">
        <f t="shared" si="16"/>
        <v>0</v>
      </c>
      <c r="L322" s="23">
        <f t="shared" si="17"/>
        <v>0</v>
      </c>
      <c r="M322" s="8">
        <v>1</v>
      </c>
      <c r="N322" s="7">
        <f t="shared" si="18"/>
        <v>1</v>
      </c>
      <c r="O322" s="7">
        <f t="shared" si="19"/>
        <v>0</v>
      </c>
    </row>
    <row r="323" spans="1:15" x14ac:dyDescent="0.2">
      <c r="A323" s="7">
        <v>2023</v>
      </c>
      <c r="B323" s="5">
        <v>45047</v>
      </c>
      <c r="C323" s="7" t="s">
        <v>1029</v>
      </c>
      <c r="D323" s="7" t="s">
        <v>728</v>
      </c>
      <c r="E323" s="7" t="s">
        <v>1358</v>
      </c>
      <c r="F323" s="23">
        <v>0</v>
      </c>
      <c r="G323" s="23">
        <v>2</v>
      </c>
      <c r="H323" s="23">
        <v>0</v>
      </c>
      <c r="I323" s="23">
        <v>0</v>
      </c>
      <c r="J323" s="23">
        <v>0</v>
      </c>
      <c r="K323" s="23">
        <f t="shared" ref="K323:K351" si="20">IF(I323&gt;0,1,0)</f>
        <v>0</v>
      </c>
      <c r="L323" s="23">
        <f t="shared" ref="L323:L351" si="21">IF(J323&gt;0,1,0)</f>
        <v>0</v>
      </c>
      <c r="M323" s="8">
        <v>2</v>
      </c>
      <c r="N323" s="7">
        <f t="shared" ref="N323:N351" si="22">IF(M323=1,1,0)</f>
        <v>0</v>
      </c>
      <c r="O323" s="7">
        <f t="shared" ref="O323:O351" si="23">IF(M323=3,1,0)</f>
        <v>0</v>
      </c>
    </row>
    <row r="324" spans="1:15" x14ac:dyDescent="0.2">
      <c r="A324" s="7">
        <v>2023</v>
      </c>
      <c r="B324" s="5">
        <v>45049</v>
      </c>
      <c r="C324" s="7" t="s">
        <v>1030</v>
      </c>
      <c r="D324" s="7" t="s">
        <v>733</v>
      </c>
      <c r="E324" s="7" t="s">
        <v>1359</v>
      </c>
      <c r="F324" s="23">
        <v>1</v>
      </c>
      <c r="G324" s="23">
        <v>4</v>
      </c>
      <c r="H324" s="23">
        <v>0</v>
      </c>
      <c r="I324" s="23">
        <v>0</v>
      </c>
      <c r="J324" s="23">
        <v>0</v>
      </c>
      <c r="K324" s="23">
        <f t="shared" si="20"/>
        <v>0</v>
      </c>
      <c r="L324" s="23">
        <f t="shared" si="21"/>
        <v>0</v>
      </c>
      <c r="M324" s="8">
        <v>2</v>
      </c>
      <c r="N324" s="7">
        <f t="shared" si="22"/>
        <v>0</v>
      </c>
      <c r="O324" s="7">
        <f t="shared" si="23"/>
        <v>0</v>
      </c>
    </row>
    <row r="325" spans="1:15" x14ac:dyDescent="0.2">
      <c r="A325" s="7">
        <v>2023</v>
      </c>
      <c r="B325" s="5">
        <v>45052</v>
      </c>
      <c r="C325" s="7" t="s">
        <v>1031</v>
      </c>
      <c r="D325" s="7" t="s">
        <v>717</v>
      </c>
      <c r="E325" s="7" t="s">
        <v>1360</v>
      </c>
      <c r="F325" s="23">
        <v>8</v>
      </c>
      <c r="G325" s="23">
        <v>7</v>
      </c>
      <c r="H325" s="23">
        <v>0</v>
      </c>
      <c r="I325" s="23">
        <v>0</v>
      </c>
      <c r="J325" s="23">
        <v>0</v>
      </c>
      <c r="K325" s="23">
        <f t="shared" si="20"/>
        <v>0</v>
      </c>
      <c r="L325" s="23">
        <f t="shared" si="21"/>
        <v>0</v>
      </c>
      <c r="M325" s="8">
        <v>1</v>
      </c>
      <c r="N325" s="7">
        <f t="shared" si="22"/>
        <v>1</v>
      </c>
      <c r="O325" s="7">
        <f t="shared" si="23"/>
        <v>0</v>
      </c>
    </row>
    <row r="326" spans="1:15" x14ac:dyDescent="0.2">
      <c r="A326" s="7">
        <v>2023</v>
      </c>
      <c r="B326" s="5">
        <v>45061</v>
      </c>
      <c r="C326" s="7" t="s">
        <v>1032</v>
      </c>
      <c r="D326" s="7" t="s">
        <v>728</v>
      </c>
      <c r="E326" s="7" t="s">
        <v>1346</v>
      </c>
      <c r="F326" s="23">
        <v>3</v>
      </c>
      <c r="G326" s="23">
        <v>6</v>
      </c>
      <c r="H326" s="23">
        <v>0</v>
      </c>
      <c r="I326" s="23">
        <v>0</v>
      </c>
      <c r="J326" s="23">
        <v>2</v>
      </c>
      <c r="K326" s="23">
        <f t="shared" si="20"/>
        <v>0</v>
      </c>
      <c r="L326" s="23">
        <f t="shared" si="21"/>
        <v>1</v>
      </c>
      <c r="M326" s="8">
        <v>1</v>
      </c>
      <c r="N326" s="7">
        <f t="shared" si="22"/>
        <v>1</v>
      </c>
      <c r="O326" s="7">
        <f t="shared" si="23"/>
        <v>0</v>
      </c>
    </row>
    <row r="327" spans="1:15" x14ac:dyDescent="0.2">
      <c r="A327" s="7">
        <v>2023</v>
      </c>
      <c r="B327" s="5" t="s">
        <v>1033</v>
      </c>
      <c r="C327" s="7" t="s">
        <v>1034</v>
      </c>
      <c r="D327" s="7" t="s">
        <v>728</v>
      </c>
      <c r="E327" s="7" t="s">
        <v>1346</v>
      </c>
      <c r="F327" s="23">
        <v>4</v>
      </c>
      <c r="G327" s="23">
        <v>1</v>
      </c>
      <c r="H327" s="23">
        <v>0</v>
      </c>
      <c r="I327" s="23">
        <v>0</v>
      </c>
      <c r="J327" s="23">
        <v>0</v>
      </c>
      <c r="K327" s="23">
        <f t="shared" si="20"/>
        <v>0</v>
      </c>
      <c r="L327" s="23">
        <f t="shared" si="21"/>
        <v>0</v>
      </c>
      <c r="M327" s="8">
        <v>2</v>
      </c>
      <c r="N327" s="7">
        <f t="shared" si="22"/>
        <v>0</v>
      </c>
      <c r="O327" s="7">
        <f t="shared" si="23"/>
        <v>0</v>
      </c>
    </row>
    <row r="328" spans="1:15" x14ac:dyDescent="0.2">
      <c r="A328" s="7">
        <v>2023</v>
      </c>
      <c r="B328" s="5">
        <v>45083</v>
      </c>
      <c r="C328" s="7" t="s">
        <v>1035</v>
      </c>
      <c r="D328" s="7" t="s">
        <v>728</v>
      </c>
      <c r="E328" s="7" t="s">
        <v>1346</v>
      </c>
      <c r="F328" s="23">
        <v>1</v>
      </c>
      <c r="G328" s="23">
        <v>2</v>
      </c>
      <c r="H328" s="23">
        <v>0</v>
      </c>
      <c r="I328" s="23">
        <v>0</v>
      </c>
      <c r="J328" s="23">
        <v>0</v>
      </c>
      <c r="K328" s="23">
        <f t="shared" si="20"/>
        <v>0</v>
      </c>
      <c r="L328" s="23">
        <f t="shared" si="21"/>
        <v>0</v>
      </c>
      <c r="M328" s="8">
        <v>1</v>
      </c>
      <c r="N328" s="7">
        <f t="shared" si="22"/>
        <v>1</v>
      </c>
      <c r="O328" s="7">
        <f t="shared" si="23"/>
        <v>0</v>
      </c>
    </row>
    <row r="329" spans="1:15" x14ac:dyDescent="0.2">
      <c r="A329" s="7">
        <v>2023</v>
      </c>
      <c r="B329" s="5">
        <v>45094</v>
      </c>
      <c r="C329" s="7" t="s">
        <v>1036</v>
      </c>
      <c r="D329" s="7" t="s">
        <v>728</v>
      </c>
      <c r="E329" s="7" t="s">
        <v>1346</v>
      </c>
      <c r="F329" s="23">
        <v>1</v>
      </c>
      <c r="G329" s="23">
        <v>1</v>
      </c>
      <c r="H329" s="23">
        <v>1</v>
      </c>
      <c r="I329" s="23">
        <v>1</v>
      </c>
      <c r="J329" s="23">
        <v>1</v>
      </c>
      <c r="K329" s="23">
        <f t="shared" si="20"/>
        <v>1</v>
      </c>
      <c r="L329" s="23">
        <f t="shared" si="21"/>
        <v>1</v>
      </c>
      <c r="M329" s="8">
        <v>1</v>
      </c>
      <c r="N329" s="7">
        <f t="shared" si="22"/>
        <v>1</v>
      </c>
      <c r="O329" s="7">
        <f t="shared" si="23"/>
        <v>0</v>
      </c>
    </row>
    <row r="330" spans="1:15" x14ac:dyDescent="0.2">
      <c r="A330" s="7">
        <v>2023</v>
      </c>
      <c r="B330" s="5">
        <v>45094</v>
      </c>
      <c r="C330" s="7" t="s">
        <v>1037</v>
      </c>
      <c r="D330" s="7" t="s">
        <v>728</v>
      </c>
      <c r="E330" s="7" t="s">
        <v>1361</v>
      </c>
      <c r="F330" s="23">
        <v>2</v>
      </c>
      <c r="G330" s="23">
        <v>3</v>
      </c>
      <c r="H330" s="23">
        <v>0</v>
      </c>
      <c r="I330" s="23">
        <v>0</v>
      </c>
      <c r="J330" s="23">
        <v>0</v>
      </c>
      <c r="K330" s="23">
        <f t="shared" si="20"/>
        <v>0</v>
      </c>
      <c r="L330" s="23">
        <f t="shared" si="21"/>
        <v>0</v>
      </c>
      <c r="M330" s="8">
        <v>1</v>
      </c>
      <c r="N330" s="7">
        <f t="shared" si="22"/>
        <v>1</v>
      </c>
      <c r="O330" s="7">
        <f t="shared" si="23"/>
        <v>0</v>
      </c>
    </row>
    <row r="331" spans="1:15" x14ac:dyDescent="0.2">
      <c r="A331" s="7">
        <v>2023</v>
      </c>
      <c r="B331" s="5">
        <v>45100</v>
      </c>
      <c r="C331" s="7" t="s">
        <v>1038</v>
      </c>
      <c r="D331" s="7" t="s">
        <v>726</v>
      </c>
      <c r="E331" s="7" t="s">
        <v>1362</v>
      </c>
      <c r="F331" s="23">
        <v>0</v>
      </c>
      <c r="G331" s="23">
        <v>0</v>
      </c>
      <c r="H331" s="23">
        <v>0</v>
      </c>
      <c r="I331" s="23">
        <v>0</v>
      </c>
      <c r="J331" s="23">
        <v>0</v>
      </c>
      <c r="K331" s="23">
        <f t="shared" si="20"/>
        <v>0</v>
      </c>
      <c r="L331" s="23">
        <f t="shared" si="21"/>
        <v>0</v>
      </c>
      <c r="M331" s="8">
        <v>0</v>
      </c>
      <c r="N331" s="7">
        <f t="shared" si="22"/>
        <v>0</v>
      </c>
      <c r="O331" s="7">
        <f t="shared" si="23"/>
        <v>0</v>
      </c>
    </row>
    <row r="332" spans="1:15" x14ac:dyDescent="0.2">
      <c r="A332" s="7">
        <v>2023</v>
      </c>
      <c r="B332" s="5">
        <v>45110</v>
      </c>
      <c r="C332" s="7" t="s">
        <v>1039</v>
      </c>
      <c r="D332" s="7" t="s">
        <v>728</v>
      </c>
      <c r="E332" s="7" t="s">
        <v>1346</v>
      </c>
      <c r="F332" s="23">
        <v>4</v>
      </c>
      <c r="G332" s="23">
        <v>4</v>
      </c>
      <c r="H332" s="23">
        <v>0</v>
      </c>
      <c r="I332" s="23">
        <v>0</v>
      </c>
      <c r="J332" s="23">
        <v>0</v>
      </c>
      <c r="K332" s="23">
        <f t="shared" si="20"/>
        <v>0</v>
      </c>
      <c r="L332" s="23">
        <f t="shared" si="21"/>
        <v>0</v>
      </c>
      <c r="M332" s="8">
        <v>1</v>
      </c>
      <c r="N332" s="7">
        <f t="shared" si="22"/>
        <v>1</v>
      </c>
      <c r="O332" s="7">
        <f t="shared" si="23"/>
        <v>0</v>
      </c>
    </row>
    <row r="333" spans="1:15" x14ac:dyDescent="0.2">
      <c r="A333" s="7">
        <v>2023</v>
      </c>
      <c r="B333" s="5">
        <v>45115</v>
      </c>
      <c r="C333" s="7" t="s">
        <v>1040</v>
      </c>
      <c r="D333" s="7" t="s">
        <v>728</v>
      </c>
      <c r="E333" s="7" t="s">
        <v>1346</v>
      </c>
      <c r="F333" s="23">
        <v>1</v>
      </c>
      <c r="G333" s="23">
        <v>3</v>
      </c>
      <c r="H333" s="23">
        <v>0</v>
      </c>
      <c r="I333" s="23">
        <v>0</v>
      </c>
      <c r="J333" s="23">
        <v>0</v>
      </c>
      <c r="K333" s="23">
        <f t="shared" si="20"/>
        <v>0</v>
      </c>
      <c r="L333" s="23">
        <f t="shared" si="21"/>
        <v>0</v>
      </c>
      <c r="M333" s="8">
        <v>2</v>
      </c>
      <c r="N333" s="7">
        <f t="shared" si="22"/>
        <v>0</v>
      </c>
      <c r="O333" s="7">
        <f t="shared" si="23"/>
        <v>0</v>
      </c>
    </row>
    <row r="334" spans="1:15" x14ac:dyDescent="0.2">
      <c r="A334" s="7">
        <v>2023</v>
      </c>
      <c r="B334" s="5">
        <v>45121</v>
      </c>
      <c r="C334" s="7" t="s">
        <v>1041</v>
      </c>
      <c r="D334" s="7" t="s">
        <v>728</v>
      </c>
      <c r="E334" s="7" t="s">
        <v>1363</v>
      </c>
      <c r="F334" s="23">
        <v>1</v>
      </c>
      <c r="G334" s="23">
        <v>3</v>
      </c>
      <c r="H334" s="23">
        <v>1</v>
      </c>
      <c r="I334" s="23">
        <v>1</v>
      </c>
      <c r="J334" s="23">
        <v>2</v>
      </c>
      <c r="K334" s="23">
        <f t="shared" si="20"/>
        <v>1</v>
      </c>
      <c r="L334" s="23">
        <f t="shared" si="21"/>
        <v>1</v>
      </c>
      <c r="M334" s="8">
        <v>1</v>
      </c>
      <c r="N334" s="7">
        <f t="shared" si="22"/>
        <v>1</v>
      </c>
      <c r="O334" s="7">
        <f t="shared" si="23"/>
        <v>0</v>
      </c>
    </row>
    <row r="335" spans="1:15" x14ac:dyDescent="0.2">
      <c r="A335" s="7">
        <v>2023</v>
      </c>
      <c r="B335" s="5">
        <v>45122</v>
      </c>
      <c r="C335" s="7" t="s">
        <v>1042</v>
      </c>
      <c r="D335" s="7" t="s">
        <v>728</v>
      </c>
      <c r="E335" s="7" t="s">
        <v>1346</v>
      </c>
      <c r="F335" s="23">
        <v>4</v>
      </c>
      <c r="G335" s="23">
        <v>3</v>
      </c>
      <c r="H335" s="23">
        <v>0</v>
      </c>
      <c r="I335" s="23">
        <v>0</v>
      </c>
      <c r="J335" s="23">
        <v>3</v>
      </c>
      <c r="K335" s="23">
        <f t="shared" si="20"/>
        <v>0</v>
      </c>
      <c r="L335" s="23">
        <f t="shared" si="21"/>
        <v>1</v>
      </c>
      <c r="M335" s="8">
        <v>1</v>
      </c>
      <c r="N335" s="7">
        <f t="shared" si="22"/>
        <v>1</v>
      </c>
      <c r="O335" s="7">
        <f t="shared" si="23"/>
        <v>0</v>
      </c>
    </row>
    <row r="336" spans="1:15" x14ac:dyDescent="0.2">
      <c r="A336" s="7">
        <v>2023</v>
      </c>
      <c r="B336" s="5">
        <v>45130</v>
      </c>
      <c r="C336" s="7" t="s">
        <v>1043</v>
      </c>
      <c r="D336" s="7" t="s">
        <v>728</v>
      </c>
      <c r="E336" s="7" t="s">
        <v>1364</v>
      </c>
      <c r="F336" s="23">
        <v>0</v>
      </c>
      <c r="G336" s="23">
        <v>0</v>
      </c>
      <c r="H336" s="23">
        <v>0</v>
      </c>
      <c r="I336" s="23">
        <v>0</v>
      </c>
      <c r="J336" s="23">
        <v>0</v>
      </c>
      <c r="K336" s="23">
        <f t="shared" si="20"/>
        <v>0</v>
      </c>
      <c r="L336" s="23">
        <f t="shared" si="21"/>
        <v>0</v>
      </c>
      <c r="M336" s="8">
        <v>2</v>
      </c>
      <c r="N336" s="7">
        <f t="shared" si="22"/>
        <v>0</v>
      </c>
      <c r="O336" s="7">
        <f t="shared" si="23"/>
        <v>0</v>
      </c>
    </row>
    <row r="337" spans="1:15" x14ac:dyDescent="0.2">
      <c r="A337" s="7">
        <v>2023</v>
      </c>
      <c r="B337" s="5">
        <v>45140</v>
      </c>
      <c r="C337" s="7" t="s">
        <v>1044</v>
      </c>
      <c r="D337" s="7" t="s">
        <v>728</v>
      </c>
      <c r="E337" s="7" t="s">
        <v>1346</v>
      </c>
      <c r="F337" s="23">
        <v>1</v>
      </c>
      <c r="G337" s="23">
        <v>2</v>
      </c>
      <c r="H337" s="23">
        <v>0</v>
      </c>
      <c r="I337" s="23">
        <v>0</v>
      </c>
      <c r="J337" s="23">
        <v>0</v>
      </c>
      <c r="K337" s="23">
        <f t="shared" si="20"/>
        <v>0</v>
      </c>
      <c r="L337" s="23">
        <f t="shared" si="21"/>
        <v>0</v>
      </c>
      <c r="M337" s="8">
        <v>2</v>
      </c>
      <c r="N337" s="7">
        <f t="shared" si="22"/>
        <v>0</v>
      </c>
      <c r="O337" s="7">
        <f t="shared" si="23"/>
        <v>0</v>
      </c>
    </row>
    <row r="338" spans="1:15" x14ac:dyDescent="0.2">
      <c r="A338" s="7">
        <v>2023</v>
      </c>
      <c r="B338" s="5">
        <v>45149</v>
      </c>
      <c r="C338" s="7" t="s">
        <v>1045</v>
      </c>
      <c r="D338" s="7" t="s">
        <v>728</v>
      </c>
      <c r="E338" s="7" t="s">
        <v>1365</v>
      </c>
      <c r="F338" s="23">
        <v>1</v>
      </c>
      <c r="G338" s="23">
        <v>6</v>
      </c>
      <c r="H338" s="23">
        <v>0</v>
      </c>
      <c r="I338" s="23">
        <v>0</v>
      </c>
      <c r="J338" s="23">
        <v>0</v>
      </c>
      <c r="K338" s="23">
        <f t="shared" si="20"/>
        <v>0</v>
      </c>
      <c r="L338" s="23">
        <f t="shared" si="21"/>
        <v>0</v>
      </c>
      <c r="M338" s="8">
        <v>2</v>
      </c>
      <c r="N338" s="7">
        <f t="shared" si="22"/>
        <v>0</v>
      </c>
      <c r="O338" s="7">
        <f t="shared" si="23"/>
        <v>0</v>
      </c>
    </row>
    <row r="339" spans="1:15" x14ac:dyDescent="0.2">
      <c r="A339" s="7">
        <v>2023</v>
      </c>
      <c r="B339" s="5">
        <v>45161</v>
      </c>
      <c r="C339" s="7" t="s">
        <v>1046</v>
      </c>
      <c r="D339" s="7" t="s">
        <v>717</v>
      </c>
      <c r="E339" s="7" t="s">
        <v>1366</v>
      </c>
      <c r="F339" s="23">
        <v>3</v>
      </c>
      <c r="G339" s="23">
        <v>6</v>
      </c>
      <c r="H339" s="23">
        <v>0</v>
      </c>
      <c r="I339" s="23">
        <v>0</v>
      </c>
      <c r="J339" s="23">
        <v>0</v>
      </c>
      <c r="K339" s="23">
        <f t="shared" si="20"/>
        <v>0</v>
      </c>
      <c r="L339" s="23">
        <f t="shared" si="21"/>
        <v>0</v>
      </c>
      <c r="M339" s="8">
        <v>1</v>
      </c>
      <c r="N339" s="7">
        <f t="shared" si="22"/>
        <v>1</v>
      </c>
      <c r="O339" s="7">
        <f t="shared" si="23"/>
        <v>0</v>
      </c>
    </row>
    <row r="340" spans="1:15" x14ac:dyDescent="0.2">
      <c r="A340" s="7">
        <v>2023</v>
      </c>
      <c r="B340" s="5">
        <v>45164</v>
      </c>
      <c r="C340" s="7" t="s">
        <v>1047</v>
      </c>
      <c r="D340" s="7" t="s">
        <v>717</v>
      </c>
      <c r="E340" s="7" t="s">
        <v>1367</v>
      </c>
      <c r="F340" s="23">
        <v>3</v>
      </c>
      <c r="G340" s="23">
        <v>0</v>
      </c>
      <c r="H340" s="23">
        <v>0</v>
      </c>
      <c r="I340" s="23">
        <v>0</v>
      </c>
      <c r="J340" s="23">
        <v>0</v>
      </c>
      <c r="K340" s="23">
        <f t="shared" si="20"/>
        <v>0</v>
      </c>
      <c r="L340" s="23">
        <f t="shared" si="21"/>
        <v>0</v>
      </c>
      <c r="M340" s="8">
        <v>3</v>
      </c>
      <c r="N340" s="7">
        <f t="shared" si="22"/>
        <v>0</v>
      </c>
      <c r="O340" s="7">
        <f t="shared" si="23"/>
        <v>1</v>
      </c>
    </row>
    <row r="341" spans="1:15" x14ac:dyDescent="0.2">
      <c r="A341" s="7">
        <v>2023</v>
      </c>
      <c r="B341" s="5">
        <v>45169</v>
      </c>
      <c r="C341" s="7" t="s">
        <v>1048</v>
      </c>
      <c r="D341" s="7" t="s">
        <v>717</v>
      </c>
      <c r="E341" s="7" t="s">
        <v>1368</v>
      </c>
      <c r="F341" s="23">
        <v>1</v>
      </c>
      <c r="G341" s="23">
        <v>1</v>
      </c>
      <c r="H341" s="23">
        <v>0</v>
      </c>
      <c r="I341" s="23">
        <v>0</v>
      </c>
      <c r="J341" s="23">
        <v>0</v>
      </c>
      <c r="K341" s="23">
        <f t="shared" si="20"/>
        <v>0</v>
      </c>
      <c r="L341" s="23">
        <f t="shared" si="21"/>
        <v>0</v>
      </c>
      <c r="M341" s="8">
        <v>0</v>
      </c>
      <c r="N341" s="7">
        <f t="shared" si="22"/>
        <v>0</v>
      </c>
      <c r="O341" s="7">
        <f t="shared" si="23"/>
        <v>0</v>
      </c>
    </row>
    <row r="342" spans="1:15" x14ac:dyDescent="0.2">
      <c r="A342" s="7">
        <v>2023</v>
      </c>
      <c r="B342" s="5">
        <v>45190</v>
      </c>
      <c r="C342" s="7" t="s">
        <v>1049</v>
      </c>
      <c r="D342" s="7" t="s">
        <v>728</v>
      </c>
      <c r="E342" s="7" t="s">
        <v>1369</v>
      </c>
      <c r="F342" s="23">
        <v>1</v>
      </c>
      <c r="G342" s="23">
        <v>1</v>
      </c>
      <c r="H342" s="23">
        <v>0</v>
      </c>
      <c r="I342" s="23">
        <v>0</v>
      </c>
      <c r="J342" s="23">
        <v>0</v>
      </c>
      <c r="K342" s="23">
        <f t="shared" si="20"/>
        <v>0</v>
      </c>
      <c r="L342" s="23">
        <f t="shared" si="21"/>
        <v>0</v>
      </c>
      <c r="M342" s="8">
        <v>2</v>
      </c>
      <c r="N342" s="7">
        <f t="shared" si="22"/>
        <v>0</v>
      </c>
      <c r="O342" s="7">
        <f t="shared" si="23"/>
        <v>0</v>
      </c>
    </row>
    <row r="343" spans="1:15" x14ac:dyDescent="0.2">
      <c r="A343" s="7">
        <v>2023</v>
      </c>
      <c r="B343" s="5">
        <v>45194</v>
      </c>
      <c r="C343" s="7" t="s">
        <v>1050</v>
      </c>
      <c r="D343" s="7" t="s">
        <v>728</v>
      </c>
      <c r="E343" s="7" t="s">
        <v>1346</v>
      </c>
      <c r="F343" s="23">
        <v>1</v>
      </c>
      <c r="G343" s="23">
        <v>3</v>
      </c>
      <c r="H343" s="23">
        <v>0</v>
      </c>
      <c r="I343" s="23">
        <v>0</v>
      </c>
      <c r="J343" s="23">
        <v>0</v>
      </c>
      <c r="K343" s="23">
        <f t="shared" si="20"/>
        <v>0</v>
      </c>
      <c r="L343" s="23">
        <f t="shared" si="21"/>
        <v>0</v>
      </c>
      <c r="M343" s="8">
        <v>2</v>
      </c>
      <c r="N343" s="7">
        <f t="shared" si="22"/>
        <v>0</v>
      </c>
      <c r="O343" s="7">
        <f t="shared" si="23"/>
        <v>0</v>
      </c>
    </row>
    <row r="344" spans="1:15" x14ac:dyDescent="0.2">
      <c r="A344" s="7">
        <v>2023</v>
      </c>
      <c r="B344" s="5">
        <v>45223</v>
      </c>
      <c r="C344" s="7" t="s">
        <v>1051</v>
      </c>
      <c r="D344" s="7" t="s">
        <v>728</v>
      </c>
      <c r="E344" s="7" t="s">
        <v>1346</v>
      </c>
      <c r="F344" s="23">
        <v>1</v>
      </c>
      <c r="G344" s="23">
        <v>0</v>
      </c>
      <c r="H344" s="23">
        <v>0</v>
      </c>
      <c r="I344" s="23">
        <v>0</v>
      </c>
      <c r="J344" s="23">
        <v>0</v>
      </c>
      <c r="K344" s="23">
        <f t="shared" si="20"/>
        <v>0</v>
      </c>
      <c r="L344" s="23">
        <f t="shared" si="21"/>
        <v>0</v>
      </c>
      <c r="M344" s="8">
        <v>2</v>
      </c>
      <c r="N344" s="7">
        <f t="shared" si="22"/>
        <v>0</v>
      </c>
      <c r="O344" s="7">
        <f t="shared" si="23"/>
        <v>0</v>
      </c>
    </row>
    <row r="345" spans="1:15" x14ac:dyDescent="0.2">
      <c r="A345" s="7">
        <v>2023</v>
      </c>
      <c r="B345" s="5">
        <v>45224</v>
      </c>
      <c r="C345" s="7" t="s">
        <v>1052</v>
      </c>
      <c r="D345" s="7" t="s">
        <v>717</v>
      </c>
      <c r="E345" s="7" t="s">
        <v>1370</v>
      </c>
      <c r="F345" s="23">
        <v>18</v>
      </c>
      <c r="G345" s="23">
        <v>13</v>
      </c>
      <c r="H345" s="23">
        <v>0</v>
      </c>
      <c r="I345" s="23">
        <v>0</v>
      </c>
      <c r="J345" s="23">
        <v>0</v>
      </c>
      <c r="K345" s="23">
        <f t="shared" si="20"/>
        <v>0</v>
      </c>
      <c r="L345" s="23">
        <f t="shared" si="21"/>
        <v>0</v>
      </c>
      <c r="M345" s="8">
        <v>0</v>
      </c>
      <c r="N345" s="7">
        <f t="shared" si="22"/>
        <v>0</v>
      </c>
      <c r="O345" s="7">
        <f t="shared" si="23"/>
        <v>0</v>
      </c>
    </row>
    <row r="346" spans="1:15" x14ac:dyDescent="0.2">
      <c r="A346" s="7">
        <v>2023</v>
      </c>
      <c r="B346" s="5">
        <v>45228</v>
      </c>
      <c r="C346" s="7" t="s">
        <v>1053</v>
      </c>
      <c r="D346" s="7" t="s">
        <v>717</v>
      </c>
      <c r="E346" s="7" t="s">
        <v>1371</v>
      </c>
      <c r="F346" s="23">
        <v>0</v>
      </c>
      <c r="G346" s="23">
        <v>15</v>
      </c>
      <c r="H346" s="23">
        <v>0</v>
      </c>
      <c r="I346" s="23">
        <v>0</v>
      </c>
      <c r="J346" s="23">
        <v>0</v>
      </c>
      <c r="K346" s="23">
        <f t="shared" si="20"/>
        <v>0</v>
      </c>
      <c r="L346" s="23">
        <f t="shared" si="21"/>
        <v>0</v>
      </c>
      <c r="M346" s="8">
        <v>2</v>
      </c>
      <c r="N346" s="7">
        <f t="shared" si="22"/>
        <v>0</v>
      </c>
      <c r="O346" s="7">
        <f t="shared" si="23"/>
        <v>0</v>
      </c>
    </row>
    <row r="347" spans="1:15" x14ac:dyDescent="0.2">
      <c r="A347" s="7">
        <v>2023</v>
      </c>
      <c r="B347" s="5">
        <v>45247</v>
      </c>
      <c r="C347" s="7" t="s">
        <v>1054</v>
      </c>
      <c r="D347" s="7" t="s">
        <v>733</v>
      </c>
      <c r="E347" s="7" t="s">
        <v>1372</v>
      </c>
      <c r="F347" s="23">
        <v>1</v>
      </c>
      <c r="G347" s="23">
        <v>0</v>
      </c>
      <c r="H347" s="23">
        <v>0</v>
      </c>
      <c r="I347" s="23">
        <v>0</v>
      </c>
      <c r="J347" s="23">
        <v>0</v>
      </c>
      <c r="K347" s="23">
        <f t="shared" si="20"/>
        <v>0</v>
      </c>
      <c r="L347" s="23">
        <f t="shared" si="21"/>
        <v>0</v>
      </c>
      <c r="M347" s="8">
        <v>1</v>
      </c>
      <c r="N347" s="7">
        <f t="shared" si="22"/>
        <v>1</v>
      </c>
      <c r="O347" s="7">
        <f t="shared" si="23"/>
        <v>0</v>
      </c>
    </row>
    <row r="348" spans="1:15" x14ac:dyDescent="0.2">
      <c r="A348" s="7">
        <v>2023</v>
      </c>
      <c r="B348" s="5">
        <v>45250</v>
      </c>
      <c r="C348" s="7" t="s">
        <v>1055</v>
      </c>
      <c r="D348" s="7" t="s">
        <v>717</v>
      </c>
      <c r="E348" s="7" t="s">
        <v>1373</v>
      </c>
      <c r="F348" s="23">
        <v>0</v>
      </c>
      <c r="G348" s="23">
        <v>4</v>
      </c>
      <c r="H348" s="23">
        <v>0</v>
      </c>
      <c r="I348" s="23">
        <v>0</v>
      </c>
      <c r="J348" s="23">
        <v>0</v>
      </c>
      <c r="K348" s="23">
        <f t="shared" si="20"/>
        <v>0</v>
      </c>
      <c r="L348" s="23">
        <f t="shared" si="21"/>
        <v>0</v>
      </c>
      <c r="M348" s="8">
        <v>0</v>
      </c>
      <c r="N348" s="7">
        <f t="shared" si="22"/>
        <v>0</v>
      </c>
      <c r="O348" s="7">
        <f t="shared" si="23"/>
        <v>0</v>
      </c>
    </row>
    <row r="349" spans="1:15" x14ac:dyDescent="0.2">
      <c r="A349" s="7">
        <v>2023</v>
      </c>
      <c r="B349" s="5">
        <v>45255</v>
      </c>
      <c r="C349" s="7" t="s">
        <v>1056</v>
      </c>
      <c r="D349" s="7" t="s">
        <v>728</v>
      </c>
      <c r="E349" s="7" t="s">
        <v>1374</v>
      </c>
      <c r="F349" s="23">
        <v>0</v>
      </c>
      <c r="G349" s="23">
        <v>3</v>
      </c>
      <c r="H349" s="23">
        <v>0</v>
      </c>
      <c r="I349" s="23">
        <v>0</v>
      </c>
      <c r="J349" s="23">
        <v>0</v>
      </c>
      <c r="K349" s="23">
        <f t="shared" si="20"/>
        <v>0</v>
      </c>
      <c r="L349" s="23">
        <f t="shared" si="21"/>
        <v>0</v>
      </c>
      <c r="M349" s="8">
        <v>2</v>
      </c>
      <c r="N349" s="7">
        <f t="shared" si="22"/>
        <v>0</v>
      </c>
      <c r="O349" s="7">
        <f t="shared" si="23"/>
        <v>0</v>
      </c>
    </row>
    <row r="350" spans="1:15" x14ac:dyDescent="0.2">
      <c r="A350" s="7">
        <v>2023</v>
      </c>
      <c r="B350" s="5">
        <v>45266</v>
      </c>
      <c r="C350" s="7" t="s">
        <v>1057</v>
      </c>
      <c r="D350" s="7" t="s">
        <v>715</v>
      </c>
      <c r="E350" s="7" t="s">
        <v>1375</v>
      </c>
      <c r="F350" s="23">
        <v>3</v>
      </c>
      <c r="G350" s="23">
        <v>1</v>
      </c>
      <c r="H350" s="23">
        <v>0</v>
      </c>
      <c r="I350" s="23">
        <v>0</v>
      </c>
      <c r="J350" s="23">
        <v>0</v>
      </c>
      <c r="K350" s="23">
        <f t="shared" si="20"/>
        <v>0</v>
      </c>
      <c r="L350" s="23">
        <f t="shared" si="21"/>
        <v>0</v>
      </c>
      <c r="M350" s="8">
        <v>1</v>
      </c>
      <c r="N350" s="7">
        <f t="shared" si="22"/>
        <v>1</v>
      </c>
      <c r="O350" s="7">
        <f t="shared" si="23"/>
        <v>0</v>
      </c>
    </row>
    <row r="351" spans="1:15" x14ac:dyDescent="0.2">
      <c r="A351" s="7">
        <v>2023</v>
      </c>
      <c r="B351" s="5">
        <v>45266</v>
      </c>
      <c r="C351" s="7" t="s">
        <v>1058</v>
      </c>
      <c r="D351" s="7" t="s">
        <v>728</v>
      </c>
      <c r="E351" s="7" t="s">
        <v>1346</v>
      </c>
      <c r="F351" s="23">
        <v>0</v>
      </c>
      <c r="G351" s="23">
        <v>1</v>
      </c>
      <c r="H351" s="23">
        <v>0</v>
      </c>
      <c r="I351" s="23">
        <v>0</v>
      </c>
      <c r="J351" s="23">
        <v>0</v>
      </c>
      <c r="K351" s="23">
        <f t="shared" si="20"/>
        <v>0</v>
      </c>
      <c r="L351" s="23">
        <f t="shared" si="21"/>
        <v>0</v>
      </c>
      <c r="M351" s="8">
        <v>2</v>
      </c>
      <c r="N351" s="7">
        <f t="shared" si="22"/>
        <v>0</v>
      </c>
      <c r="O351" s="7">
        <f t="shared" si="23"/>
        <v>0</v>
      </c>
    </row>
    <row r="353" spans="4:17" x14ac:dyDescent="0.2">
      <c r="I353" s="23">
        <f>SUM(I2:I351)</f>
        <v>27</v>
      </c>
      <c r="J353" s="23">
        <f>SUM(J2:J351)</f>
        <v>100</v>
      </c>
      <c r="K353" s="23">
        <f t="shared" ref="K353:L353" si="24">SUM(K2:K351)</f>
        <v>19</v>
      </c>
      <c r="L353" s="23">
        <f t="shared" si="24"/>
        <v>48</v>
      </c>
      <c r="N353" s="23">
        <f t="shared" ref="N353:O353" si="25">SUM(N2:N351)</f>
        <v>124</v>
      </c>
      <c r="O353" s="23">
        <f t="shared" si="25"/>
        <v>32</v>
      </c>
    </row>
    <row r="354" spans="4:17" x14ac:dyDescent="0.2">
      <c r="I354" s="29">
        <f>AVERAGE(I2:I351)</f>
        <v>7.7142857142857138E-2</v>
      </c>
      <c r="J354" s="29">
        <f>AVERAGE(J2:J351)</f>
        <v>0.2857142857142857</v>
      </c>
      <c r="K354" s="25">
        <f t="shared" ref="K354:L354" si="26">AVERAGE(K2:K351)</f>
        <v>5.4285714285714284E-2</v>
      </c>
      <c r="L354" s="25">
        <f t="shared" si="26"/>
        <v>0.13714285714285715</v>
      </c>
      <c r="N354" s="25">
        <f t="shared" ref="N354:O354" si="27">AVERAGE(N2:N351)</f>
        <v>0.35428571428571426</v>
      </c>
      <c r="O354" s="25">
        <f t="shared" si="27"/>
        <v>9.1428571428571428E-2</v>
      </c>
      <c r="Q354" s="26">
        <f>N354+O354</f>
        <v>0.44571428571428567</v>
      </c>
    </row>
    <row r="356" spans="4:17" x14ac:dyDescent="0.2">
      <c r="I356" s="27">
        <f>2/180</f>
        <v>1.1111111111111112E-2</v>
      </c>
      <c r="J356" s="27">
        <v>0.24440000000000001</v>
      </c>
      <c r="K356" s="27">
        <v>5.5999999999999999E-3</v>
      </c>
      <c r="L356" s="27">
        <v>0.24440000000000001</v>
      </c>
    </row>
    <row r="358" spans="4:17" x14ac:dyDescent="0.2">
      <c r="I358" s="28">
        <f>(I354/I356)-1</f>
        <v>5.9428571428571422</v>
      </c>
      <c r="J358" s="28">
        <f>(J354/J356)-1</f>
        <v>0.16904372223521147</v>
      </c>
    </row>
    <row r="362" spans="4:17" x14ac:dyDescent="0.2">
      <c r="I362" s="29">
        <f>4/350</f>
        <v>1.1428571428571429E-2</v>
      </c>
    </row>
    <row r="363" spans="4:17" x14ac:dyDescent="0.2">
      <c r="I363" s="27">
        <v>5.5999999999999999E-3</v>
      </c>
    </row>
    <row r="364" spans="4:17" x14ac:dyDescent="0.2">
      <c r="I364" s="30">
        <f>I362/I363</f>
        <v>2.0408163265306123</v>
      </c>
    </row>
    <row r="368" spans="4:17" ht="36" customHeight="1" x14ac:dyDescent="0.2">
      <c r="D368" s="31" t="s">
        <v>1384</v>
      </c>
      <c r="E368" s="31"/>
      <c r="F368" s="31"/>
    </row>
    <row r="369" spans="4:6" ht="51" x14ac:dyDescent="0.2">
      <c r="D369" s="32" t="s">
        <v>1385</v>
      </c>
      <c r="E369" s="7">
        <v>4</v>
      </c>
      <c r="F369" s="27">
        <v>1.14E-2</v>
      </c>
    </row>
    <row r="370" spans="4:6" ht="34" x14ac:dyDescent="0.2">
      <c r="D370" s="32" t="s">
        <v>1386</v>
      </c>
      <c r="E370" s="7" t="s">
        <v>1390</v>
      </c>
      <c r="F370" s="23" t="s">
        <v>1390</v>
      </c>
    </row>
    <row r="371" spans="4:6" ht="34" x14ac:dyDescent="0.2">
      <c r="D371" s="32" t="s">
        <v>1387</v>
      </c>
      <c r="E371" s="7">
        <v>0</v>
      </c>
      <c r="F371" s="33">
        <v>0</v>
      </c>
    </row>
    <row r="372" spans="4:6" ht="34" x14ac:dyDescent="0.2">
      <c r="D372" s="32" t="s">
        <v>1388</v>
      </c>
      <c r="E372" s="7">
        <v>100</v>
      </c>
      <c r="F372" s="27">
        <v>0.28570000000000001</v>
      </c>
    </row>
    <row r="373" spans="4:6" ht="34" x14ac:dyDescent="0.2">
      <c r="D373" s="32" t="s">
        <v>1389</v>
      </c>
      <c r="E373" s="7">
        <v>27</v>
      </c>
      <c r="F373" s="27">
        <v>7.7100000000000002E-2</v>
      </c>
    </row>
  </sheetData>
  <autoFilter ref="A1:M351" xr:uid="{EE3D7A6D-F10E-3B49-9D5A-629309A68B5E}"/>
  <mergeCells count="1">
    <mergeCell ref="D368:F368"/>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Armed Citizen</vt:lpstr>
      <vt:lpstr>Police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John Lott</cp:lastModifiedBy>
  <dcterms:created xsi:type="dcterms:W3CDTF">2025-02-05T21:26:20Z</dcterms:created>
  <dcterms:modified xsi:type="dcterms:W3CDTF">2025-02-21T00:43:49Z</dcterms:modified>
</cp:coreProperties>
</file>