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defaultThemeVersion="166925"/>
  <mc:AlternateContent xmlns:mc="http://schemas.openxmlformats.org/markup-compatibility/2006">
    <mc:Choice Requires="x15">
      <x15ac:absPath xmlns:x15ac="http://schemas.microsoft.com/office/spreadsheetml/2010/11/ac" url="/Users/jlott/Desktop/"/>
    </mc:Choice>
  </mc:AlternateContent>
  <xr:revisionPtr revIDLastSave="0" documentId="8_{CF7489B5-F3D2-7749-BDA6-041D664FB990}" xr6:coauthVersionLast="47" xr6:coauthVersionMax="47" xr10:uidLastSave="{00000000-0000-0000-0000-000000000000}"/>
  <bookViews>
    <workbookView xWindow="2660" yWindow="5000" windowWidth="37540" windowHeight="28300" xr2:uid="{DBF93183-6CE6-E84F-87D2-FA616EF2AA82}"/>
  </bookViews>
  <sheets>
    <sheet name="Raw Data by Case" sheetId="1" r:id="rId1"/>
    <sheet name="Weapon Used, Gun-free Zone" sheetId="6" r:id="rId2"/>
    <sheet name="Age, Gender, Race" sheetId="3" r:id="rId3"/>
    <sheet name="Number of attacks by year" sheetId="4" r:id="rId4"/>
  </sheets>
  <definedNames>
    <definedName name="_xlnm._FilterDatabase" localSheetId="2" hidden="1">'Age, Gender, Race'!$A$1:$M$92</definedName>
    <definedName name="_xlnm._FilterDatabase" localSheetId="0" hidden="1">'Raw Data by Case'!$A$1:$AT$89</definedName>
    <definedName name="_xlnm._FilterDatabase" localSheetId="1" hidden="1">'Weapon Used, Gun-free Zone'!$A$1:$AD$89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2" i="6" l="1"/>
  <c r="P2" i="6"/>
  <c r="Q2" i="6"/>
  <c r="R2" i="6"/>
  <c r="S2" i="6"/>
  <c r="T2" i="6"/>
  <c r="X2" i="6"/>
  <c r="W2" i="6" s="1"/>
  <c r="W3" i="6"/>
  <c r="S69" i="1" l="1"/>
  <c r="R69" i="1"/>
  <c r="S63" i="1"/>
  <c r="R63" i="1"/>
  <c r="Z3" i="3"/>
  <c r="Z4" i="3"/>
  <c r="AJ6" i="3" s="1"/>
  <c r="AL6" i="3" s="1"/>
  <c r="Z5" i="3"/>
  <c r="Z6" i="3"/>
  <c r="AJ8" i="3" s="1"/>
  <c r="AL8" i="3" s="1"/>
  <c r="Z7" i="3"/>
  <c r="AJ9" i="3" s="1"/>
  <c r="AL9" i="3" s="1"/>
  <c r="Z8" i="3"/>
  <c r="Z2" i="3"/>
  <c r="AJ7" i="3"/>
  <c r="AL7" i="3" s="1"/>
  <c r="AJ5" i="3"/>
  <c r="AL5" i="3" s="1"/>
  <c r="AJ4" i="3"/>
  <c r="AL4" i="3" s="1"/>
  <c r="N3" i="3"/>
  <c r="N2" i="3"/>
  <c r="D3" i="3"/>
  <c r="D2" i="3"/>
  <c r="I11" i="4"/>
  <c r="I12" i="4"/>
  <c r="I13" i="4"/>
  <c r="I2" i="4"/>
  <c r="J3" i="4"/>
  <c r="J4" i="4"/>
  <c r="J5" i="4"/>
  <c r="J6" i="4"/>
  <c r="J7" i="4"/>
  <c r="J8" i="4"/>
  <c r="J9" i="4"/>
  <c r="J11" i="4"/>
  <c r="J2" i="4"/>
  <c r="H12" i="4"/>
  <c r="H13" i="4" s="1"/>
  <c r="J13" i="4" s="1"/>
  <c r="H3" i="4"/>
  <c r="H4" i="4" s="1"/>
  <c r="H5" i="4" s="1"/>
  <c r="H6" i="4" s="1"/>
  <c r="H7" i="4" s="1"/>
  <c r="H8" i="4" s="1"/>
  <c r="H9" i="4" s="1"/>
  <c r="H10" i="4" s="1"/>
  <c r="J10" i="4" s="1"/>
  <c r="I10" i="4" l="1"/>
  <c r="I9" i="4"/>
  <c r="I8" i="4"/>
  <c r="I7" i="4"/>
  <c r="I6" i="4"/>
  <c r="J12" i="4"/>
  <c r="I5" i="4"/>
  <c r="I4" i="4"/>
  <c r="I3" i="4"/>
  <c r="H14" i="4"/>
  <c r="D13" i="3"/>
  <c r="J14" i="4" l="1"/>
  <c r="I14" i="4"/>
  <c r="H15" i="4"/>
  <c r="D5" i="3"/>
  <c r="D6" i="3"/>
  <c r="D4" i="3"/>
  <c r="D7" i="3"/>
  <c r="D8" i="3"/>
  <c r="D9" i="3"/>
  <c r="D10" i="3"/>
  <c r="D11" i="3"/>
  <c r="D12" i="3"/>
  <c r="J15" i="4" l="1"/>
  <c r="I15" i="4"/>
  <c r="H16" i="4"/>
  <c r="J16" i="4" l="1"/>
  <c r="I16" i="4"/>
  <c r="H17" i="4"/>
  <c r="J17" i="4" l="1"/>
  <c r="I17" i="4"/>
  <c r="H18" i="4"/>
  <c r="J18" i="4" l="1"/>
  <c r="I18" i="4"/>
  <c r="H19" i="4"/>
  <c r="I19" i="4" l="1"/>
  <c r="H20" i="4"/>
  <c r="J19" i="4"/>
  <c r="I20" i="4" l="1"/>
  <c r="H21" i="4"/>
  <c r="J20" i="4"/>
  <c r="I21" i="4" l="1"/>
  <c r="H22" i="4"/>
  <c r="J21" i="4"/>
  <c r="I22" i="4" l="1"/>
  <c r="H23" i="4"/>
  <c r="J22" i="4"/>
  <c r="I23" i="4" l="1"/>
  <c r="H24" i="4"/>
  <c r="J23" i="4"/>
  <c r="H25" i="4" l="1"/>
  <c r="I24" i="4"/>
  <c r="J24" i="4"/>
  <c r="I25" i="4" l="1"/>
  <c r="J25" i="4"/>
  <c r="H26" i="4"/>
  <c r="J26" i="4" l="1"/>
  <c r="I26" i="4"/>
</calcChain>
</file>

<file path=xl/sharedStrings.xml><?xml version="1.0" encoding="utf-8"?>
<sst xmlns="http://schemas.openxmlformats.org/spreadsheetml/2006/main" count="1935" uniqueCount="1140">
  <si>
    <t xml:space="preserve">Year </t>
  </si>
  <si>
    <t>Month</t>
  </si>
  <si>
    <t>Day</t>
  </si>
  <si>
    <t>State</t>
  </si>
  <si>
    <t>City</t>
  </si>
  <si>
    <t>Attacker Name</t>
  </si>
  <si>
    <t>Age of Perpetrator</t>
  </si>
  <si>
    <t>Race</t>
  </si>
  <si>
    <t>Gender</t>
  </si>
  <si>
    <t>Connecticut</t>
  </si>
  <si>
    <t>Newington</t>
  </si>
  <si>
    <t>Matthew Beck</t>
  </si>
  <si>
    <t>White</t>
  </si>
  <si>
    <t>Male</t>
  </si>
  <si>
    <t>Arkansas</t>
  </si>
  <si>
    <t>Jonesboro</t>
  </si>
  <si>
    <t>Mitchell Scott Johnson; Andrew Douglas Golden</t>
  </si>
  <si>
    <t>13; 11</t>
  </si>
  <si>
    <t>White, White</t>
  </si>
  <si>
    <t>Male, Male</t>
  </si>
  <si>
    <t>Colorado</t>
  </si>
  <si>
    <t>Columbine</t>
  </si>
  <si>
    <t>Eric Harris; Dylan Klebold</t>
  </si>
  <si>
    <t>17; 18</t>
  </si>
  <si>
    <t>Georgia</t>
  </si>
  <si>
    <t>Acworth</t>
  </si>
  <si>
    <t>Mark Barton</t>
  </si>
  <si>
    <t>Texas</t>
  </si>
  <si>
    <t>Fort Worth</t>
  </si>
  <si>
    <t>Larry Gene Ashbrook</t>
  </si>
  <si>
    <t>Hawaii</t>
  </si>
  <si>
    <t>Honolulu</t>
  </si>
  <si>
    <t>Byran Koji Uyesugi</t>
  </si>
  <si>
    <t>Asian</t>
  </si>
  <si>
    <t>Florida</t>
  </si>
  <si>
    <t>Tampa</t>
  </si>
  <si>
    <t>Silvio Izquierdo-Leyva</t>
  </si>
  <si>
    <t>Hispanic</t>
  </si>
  <si>
    <t>Massachusetts</t>
  </si>
  <si>
    <t>Wakefield</t>
  </si>
  <si>
    <t>Michael McDermott</t>
  </si>
  <si>
    <t>Melrose</t>
  </si>
  <si>
    <t>William Baker</t>
  </si>
  <si>
    <t>Black</t>
  </si>
  <si>
    <t>Indiana</t>
  </si>
  <si>
    <t>South Bend</t>
  </si>
  <si>
    <t>William Lockey</t>
  </si>
  <si>
    <t>Alabama</t>
  </si>
  <si>
    <t>Huntsville</t>
  </si>
  <si>
    <t>Emanuel Burl Patterson</t>
  </si>
  <si>
    <t>Mississippi</t>
  </si>
  <si>
    <t>Meridian</t>
  </si>
  <si>
    <t>Doug Williams</t>
  </si>
  <si>
    <t>Illinois</t>
  </si>
  <si>
    <t>Chicago</t>
  </si>
  <si>
    <t>Salvador Tapia Solis</t>
  </si>
  <si>
    <t>Missouri</t>
  </si>
  <si>
    <t>Kansas City</t>
  </si>
  <si>
    <t>Elijah Brown</t>
  </si>
  <si>
    <t>Unknown</t>
  </si>
  <si>
    <t>Wisconsin</t>
  </si>
  <si>
    <t>Birchwood</t>
  </si>
  <si>
    <t>Chai Soua Vang</t>
  </si>
  <si>
    <t>Ohio</t>
  </si>
  <si>
    <t>Columbus</t>
  </si>
  <si>
    <t>Nathan Gale</t>
  </si>
  <si>
    <t>Brookfield</t>
  </si>
  <si>
    <t>Terry Ratzmann</t>
  </si>
  <si>
    <t>Minnesota</t>
  </si>
  <si>
    <t>Red Lake</t>
  </si>
  <si>
    <t>Jeffrey Weise</t>
  </si>
  <si>
    <t>American Indian</t>
  </si>
  <si>
    <t>California</t>
  </si>
  <si>
    <t xml:space="preserve">Goleta </t>
  </si>
  <si>
    <t>Jennifer San Marco</t>
  </si>
  <si>
    <t>Female</t>
  </si>
  <si>
    <t>Washington</t>
  </si>
  <si>
    <t xml:space="preserve">Seattle </t>
  </si>
  <si>
    <t>Kyle Aaron HUFF</t>
  </si>
  <si>
    <t>Pennsylvania</t>
  </si>
  <si>
    <t>Nickel Mines</t>
  </si>
  <si>
    <t>Charles Carl Roberts IV</t>
  </si>
  <si>
    <t>Utah</t>
  </si>
  <si>
    <t>Salt Lake City</t>
  </si>
  <si>
    <t>Sulejman Talovic</t>
  </si>
  <si>
    <t>Virginia</t>
  </si>
  <si>
    <t>Blacksburg</t>
  </si>
  <si>
    <t>Seung-Hui Cho</t>
  </si>
  <si>
    <t>Crandom</t>
  </si>
  <si>
    <t>Tyler James Peterson</t>
  </si>
  <si>
    <t>Nebraska</t>
  </si>
  <si>
    <t>Omaha</t>
  </si>
  <si>
    <t>Robert A. Hawkins</t>
  </si>
  <si>
    <t>Kirkwood</t>
  </si>
  <si>
    <t>Charles Lee Thornton</t>
  </si>
  <si>
    <t>DeKalb</t>
  </si>
  <si>
    <t>Steven Phillip Kazmierczak</t>
  </si>
  <si>
    <t>Kentucky</t>
  </si>
  <si>
    <t>Henderson</t>
  </si>
  <si>
    <t>Wesley Neal Higdon</t>
  </si>
  <si>
    <t>North Carolina</t>
  </si>
  <si>
    <t>Carthage</t>
  </si>
  <si>
    <t>Robert Stewart</t>
  </si>
  <si>
    <t>New York</t>
  </si>
  <si>
    <t>Binghamton</t>
  </si>
  <si>
    <t>Jiverly A. Wong</t>
  </si>
  <si>
    <t>Fort Hood</t>
  </si>
  <si>
    <t>Nidal Malik Hasan</t>
  </si>
  <si>
    <t>Middle Eastern</t>
  </si>
  <si>
    <t>Parkland</t>
  </si>
  <si>
    <t>Maurice Clemmons</t>
  </si>
  <si>
    <t>Hialeah</t>
  </si>
  <si>
    <t>Gerardo Regalado</t>
  </si>
  <si>
    <t>Manchester</t>
  </si>
  <si>
    <t>Omar Sheriff Thornton</t>
  </si>
  <si>
    <t>Arizona</t>
  </si>
  <si>
    <t>Tuscon</t>
  </si>
  <si>
    <t>Jared Lee Loughner</t>
  </si>
  <si>
    <t>Nevada</t>
  </si>
  <si>
    <t>Carson City </t>
  </si>
  <si>
    <t>Eduardo Sencion</t>
  </si>
  <si>
    <t>Seal Beach</t>
  </si>
  <si>
    <t>Scott Evans Dekraai</t>
  </si>
  <si>
    <t>Norcross</t>
  </si>
  <si>
    <t>Jeong Soo Paek</t>
  </si>
  <si>
    <t>Oakland</t>
  </si>
  <si>
    <t>One L. Goh</t>
  </si>
  <si>
    <t>Seattle</t>
  </si>
  <si>
    <t>Ian Lee Stawicki</t>
  </si>
  <si>
    <t>Aurora</t>
  </si>
  <si>
    <t>James Eagan Holmes</t>
  </si>
  <si>
    <t>Oak Creek</t>
  </si>
  <si>
    <t>Wade Michael Page</t>
  </si>
  <si>
    <t>Minneapolis</t>
  </si>
  <si>
    <t>Andrew Engeldinger</t>
  </si>
  <si>
    <t>Newtown</t>
  </si>
  <si>
    <t>Adam Peter Lanza</t>
  </si>
  <si>
    <t>Puerto Rico</t>
  </si>
  <si>
    <t>Aguas Buenas</t>
  </si>
  <si>
    <t>Washington D.C.</t>
  </si>
  <si>
    <t>Aaron Alexis</t>
  </si>
  <si>
    <t xml:space="preserve">Alturras </t>
  </si>
  <si>
    <t>Cherie Lash a.k.a Cherie Roads</t>
  </si>
  <si>
    <t>Marysville</t>
  </si>
  <si>
    <t>Jaylen Fryberg</t>
  </si>
  <si>
    <t>South Carolina</t>
  </si>
  <si>
    <t>Charleston</t>
  </si>
  <si>
    <t>Dylann Storm Roof</t>
  </si>
  <si>
    <t>Tennessee</t>
  </si>
  <si>
    <t>Chattanooga</t>
  </si>
  <si>
    <t>Mohammod Youssuf Abdulazeez</t>
  </si>
  <si>
    <t>Oregon</t>
  </si>
  <si>
    <t>Roseburg</t>
  </si>
  <si>
    <t>Christopher Sean Harper-Mercer</t>
  </si>
  <si>
    <t>San Bernardino</t>
  </si>
  <si>
    <t>Syed Rizwan Farook; Tashfeen Malik</t>
  </si>
  <si>
    <t>28; 29</t>
  </si>
  <si>
    <t>Middle Eastern, Middle Eastern</t>
  </si>
  <si>
    <t>Male, Female</t>
  </si>
  <si>
    <t>Michigan</t>
  </si>
  <si>
    <t>Kalamazoo</t>
  </si>
  <si>
    <t>Jason B. Dalton</t>
  </si>
  <si>
    <t>Orlando</t>
  </si>
  <si>
    <t>Omar Mateen</t>
  </si>
  <si>
    <t>Dallas</t>
  </si>
  <si>
    <t>Micah Xavier Johnson</t>
  </si>
  <si>
    <t>Burlington</t>
  </si>
  <si>
    <t>Arcan Cetin</t>
  </si>
  <si>
    <t>Fort Lauderdale</t>
  </si>
  <si>
    <t>Esteban Santiago</t>
  </si>
  <si>
    <t>John Robert Neumann, Jr.</t>
  </si>
  <si>
    <t>Las Vegas</t>
  </si>
  <si>
    <t>Stephen Craig Paddock</t>
  </si>
  <si>
    <t>Sutherland Springs</t>
  </si>
  <si>
    <t>Devin Patrick Kelley</t>
  </si>
  <si>
    <t>Melcroft</t>
  </si>
  <si>
    <t>Timothy O’Brien Smith</t>
  </si>
  <si>
    <t>Pompano Beach (Parkland)</t>
  </si>
  <si>
    <t>Nikolas J. Cruz</t>
  </si>
  <si>
    <t>Antioch</t>
  </si>
  <si>
    <t>Travis Reinking</t>
  </si>
  <si>
    <t>Santa Fe</t>
  </si>
  <si>
    <t>Dimitrios Pagourtzis</t>
  </si>
  <si>
    <t>Maryland</t>
  </si>
  <si>
    <t>Annapolis</t>
  </si>
  <si>
    <t>Jarrod Ramos</t>
  </si>
  <si>
    <t>Pittsburgh</t>
  </si>
  <si>
    <t>Robert Bowers</t>
  </si>
  <si>
    <t>Thousand Oaks</t>
  </si>
  <si>
    <t>Ian David Long</t>
  </si>
  <si>
    <t>Sebring</t>
  </si>
  <si>
    <t>Zephen Xaver</t>
  </si>
  <si>
    <t>Gary Montez Martin</t>
  </si>
  <si>
    <t>Virginia Beach</t>
  </si>
  <si>
    <t>DeWayne Craddock</t>
  </si>
  <si>
    <t>El Paso</t>
  </si>
  <si>
    <t>Patrick Wood Crusius</t>
  </si>
  <si>
    <t>Dayton</t>
  </si>
  <si>
    <t>Connor Stephen Betts</t>
  </si>
  <si>
    <t>Milwaukee</t>
  </si>
  <si>
    <t>Anthony N. Ferrill</t>
  </si>
  <si>
    <t>Springfield</t>
  </si>
  <si>
    <t>Joaquin S. Roman</t>
  </si>
  <si>
    <t>Zane Floyd</t>
  </si>
  <si>
    <t>Idaho</t>
  </si>
  <si>
    <t>Oldtown</t>
  </si>
  <si>
    <t>Ralph R. Reeves</t>
  </si>
  <si>
    <t>Louisiana</t>
  </si>
  <si>
    <t>Baton Rouge</t>
  </si>
  <si>
    <t>Anthony Bell</t>
  </si>
  <si>
    <t>Santa Maria</t>
  </si>
  <si>
    <t>Lee Leeds</t>
  </si>
  <si>
    <t>Atlanta</t>
  </si>
  <si>
    <t>Robert Aaron Long</t>
  </si>
  <si>
    <t>Boulder</t>
  </si>
  <si>
    <t>Ahmad Al Aliwi Alissa</t>
  </si>
  <si>
    <t>Orange</t>
  </si>
  <si>
    <t>Aminadab Gaxiola González</t>
  </si>
  <si>
    <t>Indianapolis</t>
  </si>
  <si>
    <t>Brandon Scott Hole</t>
  </si>
  <si>
    <t>San Jose</t>
  </si>
  <si>
    <t>Samuel James Cassidy</t>
  </si>
  <si>
    <t>Saint Paul</t>
  </si>
  <si>
    <t>Antoine Darnique Suggs</t>
  </si>
  <si>
    <t>Tacoma</t>
  </si>
  <si>
    <t>Malek Dominique Pate</t>
  </si>
  <si>
    <t xml:space="preserve">	Oxford</t>
  </si>
  <si>
    <t>Ethan Crumbley</t>
  </si>
  <si>
    <t>Arden-Arcade</t>
  </si>
  <si>
    <t>David Mora Rojas</t>
  </si>
  <si>
    <t>Buffalo</t>
  </si>
  <si>
    <t>Payton Gendron</t>
  </si>
  <si>
    <t>handgun</t>
  </si>
  <si>
    <t>rifle</t>
  </si>
  <si>
    <t>shotgun</t>
  </si>
  <si>
    <t>Murders only with Handgun</t>
  </si>
  <si>
    <t>Murders only with Rifles</t>
  </si>
  <si>
    <t>Murders only with Shotguns</t>
  </si>
  <si>
    <t>All the weapons involved</t>
  </si>
  <si>
    <t>Weapon(s) used</t>
  </si>
  <si>
    <t>Handgun &amp; Rifle</t>
  </si>
  <si>
    <t>Handgun &amp; Shotgun</t>
  </si>
  <si>
    <t>All three types of Weapons</t>
  </si>
  <si>
    <t>Not a Gun Free Zone</t>
  </si>
  <si>
    <t>9mm semiautomatic handgun</t>
  </si>
  <si>
    <t>FIE 380, .380-caliber Star semiautomatic handguns; .44 Magnum Ruger, .30-06 Remington 742, .30-caliber Universal M-1 carbine replica rifles; .38-caliber Charter Arms, .357-caliber Ruger Security Six, .38-caliber Smith &amp; Wesson revolvers; .22-caliber Double Deuce Buddie two-shot, .38-caliber Davis Industries two-shot derringers</t>
  </si>
  <si>
    <t>.30-06 Remington 742 rifle with scope; .30-caliber Universal M1 carbine replica rifle; .44 Magnum Ruger rifle</t>
  </si>
  <si>
    <t>9mm Intratec DC-9 semiautomatic handgun; 9mm Hi-Point 995 carbine rifle; 12-gauge sawed-off Savage Stevens 311D, 12-gauge sawed-off Savage Springfield 67H pump-action shotguns</t>
  </si>
  <si>
    <t>12 gauge Savage Springfield 67H pump-action sawed-off shotgun; 12-gauge Savage 311D double-barreled sawed-off shotgun; 9mm Hi-Point 995 carbine; 9mm Intratec Tec-DC9 machine pistol</t>
  </si>
  <si>
    <t>.45-caliber Colt 1911-A1, 9mm Glock 17, .25-caliber Raven Arms MP-25 semiautomatic handguns; .22-caliber Harrington &amp; Richardson revolver</t>
  </si>
  <si>
    <t>.45-caliber Colt 1911 A-1 pistol; 9mm Glock 17 pistol</t>
  </si>
  <si>
    <t>.380-caliber AMT semi-automatic pistol; 9mm Ruger P85 semi-automatic pistol</t>
  </si>
  <si>
    <t>9mm Glock 17 semiautomatic handgun</t>
  </si>
  <si>
    <t>9mm Lorcin semiautomatic handgun; .38-caliber Charter Arms revolver</t>
  </si>
  <si>
    <t>9mm Lorcin semi-automatic pistol; .38-caliber Charter Arms revolver</t>
  </si>
  <si>
    <t>.32-caliber Retolaza semiautomatic handgun; AK-47 variant semiautomatic rifle; 12-gauge Winchester 1300 pump-action shotgun; .460-caliber Magnum Weatherby Mark V bolt-action rifle with scope</t>
  </si>
  <si>
    <t>12-gauge Winchester 1300 pump-action shotgun; AK-47 style semi-automatic rifle</t>
  </si>
  <si>
    <t>a fully automatic AK-47 assault rifle; a snubnose, .38-caliber police special revolver; a Remington 12 gauge shotgun, and a .30-caliber Winchester hunting rifle with scope</t>
  </si>
  <si>
    <t>Rifle (AK-47); .38-caliber special revolver</t>
  </si>
  <si>
    <t>12-gauge sawed-off shotgun; .22-caliber rifle</t>
  </si>
  <si>
    <t>9mm semi-automatic pistol</t>
  </si>
  <si>
    <t>.45-caliber Ruger P90 semiautomatic handgun; .22-caliber rifle with scope, .223-caliber Ruger Mini-14 rifle; 12-gauge Winchester 1300 shotgun; .22 Magnum derringer</t>
  </si>
  <si>
    <t>12-gauge shotgun</t>
  </si>
  <si>
    <t>.380-caliber Walther PP pistol</t>
  </si>
  <si>
    <t>two handguns</t>
  </si>
  <si>
    <t>7.62mm SKS AK-47 style semi-automatic rifle</t>
  </si>
  <si>
    <t>9mm Beretta 92FS semiautomatic handgun</t>
  </si>
  <si>
    <t>9mm Beretta semiautomatic handgun</t>
  </si>
  <si>
    <t>.40-caliber Glock 23, .22-caliber Ruger semiautomatic handguns; 12-gauge Remington 870 shotgun</t>
  </si>
  <si>
    <t>.40-caliber Glock 23 pistol; 12-gauge Remington 870 pump-action shotgun; .22-caliber Ruger MK II pistol</t>
  </si>
  <si>
    <t>9mm Smith &amp; Wesson 915 semiautomatic handgun</t>
  </si>
  <si>
    <t>.40-caliber Ruger, one other semiautomatic handgun; Bushmaster XM15 E2S semiautomatic rifle; 12-gauge Winchester Defender pump-action shotgun with extended tube and pistol grip</t>
  </si>
  <si>
    <t>.40-caliber Ruger P-94 pistol; 12-gauge Winchester Defender 1300 pump-action shotgun with a pistol grip</t>
  </si>
  <si>
    <t>Springfield semiautomatic handgun; .30-06 Ruger bolt-action rifle; 12-gauge Browning pump-action shotgun</t>
  </si>
  <si>
    <t>12-gauge Browning shotgun; 9mm Springfield Arms semi-automatic pistol</t>
  </si>
  <si>
    <t>Mossberg Maverick 88 Field shotgun; .38-caliber Smith &amp; Wesson M36 revolver</t>
  </si>
  <si>
    <t>Mossberg Maverick Arms M88 shotgun with a pistol grip; .38 Special Smith &amp; Wesson M36 revolver</t>
  </si>
  <si>
    <t>9mm Glock 19, .22-caliber Walther P22 semiautomatic handguns</t>
  </si>
  <si>
    <t>9mm Glock 19 pistol; .22-caliber Walther P22 pistol</t>
  </si>
  <si>
    <t>AR-15 SWAT semiautomatic rifle</t>
  </si>
  <si>
    <t>WASR-10 Century Arms semiautomatic rifle</t>
  </si>
  <si>
    <t>.40-caliber Smith &amp; Wesson semiautomatic handgun; .44 Magnum Smith &amp; Wesson Model 29 revolver</t>
  </si>
  <si>
    <t>.40-caliber Smith &amp; Wesson semi-automatic pistol; .44-caliber Magnum Smith &amp; Wesson revolver</t>
  </si>
  <si>
    <t>9mm Glock 19, Hi-Point CF380, 9mm Kurz SIG Sauer P232 semiautomatic handguns; 12-gauge Remington Sportsman 48 sawed-off shotgun</t>
  </si>
  <si>
    <t>9mm Glock 19 pistol; 12-gauge Remington Sportsman 48 sawed-off shotgun</t>
  </si>
  <si>
    <t>.45-caliber Hi-Point semiautomatic handgun</t>
  </si>
  <si>
    <t>.38-caliber revolver; Winchester 1300 pump-action shotgun; .22-caliber rifle; .22-caliber handgun</t>
  </si>
  <si>
    <t>Winchester 1300 pump-action shotgun; .357 Magnum revolver</t>
  </si>
  <si>
    <t>9mm Beretta, .45-caliber Springfield semiautomatic handguns</t>
  </si>
  <si>
    <t>9mm Beretta 92FS pistol with laser sight; .45-caliber Beretta PX4 Storm pistol</t>
  </si>
  <si>
    <t>5.7mm FN Herstal Five-seveN pistol with laser sight; .357 Magnum Smith &amp; Wesson revolver</t>
  </si>
  <si>
    <t>5.7mm FN Herstal Five-seveN pistol with laser sight</t>
  </si>
  <si>
    <t>.38-caliber Smith &amp; Wesson double action revolver; 9mm Glock 17 Luger pistol; .40-caliber Glock pistol</t>
  </si>
  <si>
    <t>.45-caliber Glock pistol</t>
  </si>
  <si>
    <t>Two 9mm Ruger SR9 semiautomatic handguns; shotgun</t>
  </si>
  <si>
    <t>Two 9mm Ruger SR9 semiautomatic handguns</t>
  </si>
  <si>
    <t>9mm Glock 19 semiautomatic handgun</t>
  </si>
  <si>
    <t>7.62mm Norinco MAK-90 AK-47 style rifle modified to full automatic; 7.62mm Romarm GP-WASR-10 semi-automatic rifle; 9mm Glock 26; .38-caliber Colt Agent revolver</t>
  </si>
  <si>
    <t>7.62mm Norinco MAK-90 AK-47 style rifle modified to full automatic; .38-caliber Colt Agent revolver</t>
  </si>
  <si>
    <t>.45-caliber Heckler &amp; Koch, 9mm Springfield semiautomatic handguns; .44 Magnum Smith &amp; Wesson revolver</t>
  </si>
  <si>
    <t>.45-caliber semiautomatic handgun</t>
  </si>
  <si>
    <t>.45-caliber pistol; .45-caliber pistol</t>
  </si>
  <si>
    <t>Two .40-caliber Glock semiautomatic handguns; .223-caliber Smith &amp; Wesson M&amp;P15 semiautomatic rifle; 12-gauge Remington 870 pump-action shotgun</t>
  </si>
  <si>
    <t>12-gauge pump-action Remington 870 shotgun; .40-caliber Glock pistol; .223 Smith &amp; Wesson M&amp;P15 AR-15 style rifle</t>
  </si>
  <si>
    <t>9mm Springfield Armory XDM semiautomatic handgun</t>
  </si>
  <si>
    <t>9mm Springfield Armory XDM pistol</t>
  </si>
  <si>
    <t>9mm Glock semiautomatic handgun</t>
  </si>
  <si>
    <t>5.56mm Bushmaster XM15-E2S AR-15 style semi-automatic rifle; 10mm Glock 20 pistol; 9mm SIG Sauer P226 pistol; .22-caliber Savage Mark II bolt-action rifle; 12-gauge Izhmash Saiga semi-automatic shotgun</t>
  </si>
  <si>
    <t>5.56mm Bushmaster XM15-E2S AR-15 style semi-automatic rifle; 10mm Glock 20 pistol; .22-caliber Savage Mark II bolt-action rifle</t>
  </si>
  <si>
    <t>gun</t>
  </si>
  <si>
    <t>Remington 870 Express 12-gauge shotgun; Beretta handgun</t>
  </si>
  <si>
    <t>12-gauge Remington 870 Express sawed-off shotgun; 9mm Beretta semi-automatic pistol</t>
  </si>
  <si>
    <t>Two Semiautomatic pistols</t>
  </si>
  <si>
    <t>.40-caliber Beretta PX4 Storm pistol</t>
  </si>
  <si>
    <t>.45-caliber Glock (model 41, with 13-round capacity magazine)</t>
  </si>
  <si>
    <t>.45-caliber Glock 41 pistol</t>
  </si>
  <si>
    <t>7.62mm AK-47 style semi-automatic rifle; 12-gauge Saiga 12 semi-automatic shotgun with pistol grip; 9mm Smith &amp; Wesson pistol</t>
  </si>
  <si>
    <t>9 mm Glock pistol, .40 caliber Smith &amp; Wesson, .40 caliber Taurus pistol, .556 caliber Del-Ton; (ammo details unclear)</t>
  </si>
  <si>
    <t>9mm Glock 19 pistol; .40-caliber Taurus PT24/7 pistol</t>
  </si>
  <si>
    <t>Two semiautomatic AR-15-style rifles—one a DPMS A-15, the other a Smith &amp; Wesson M&amp;P15, both with .223 calibre ammunition. Two 9mm semiautomatic handguns. High capacity magazines.</t>
  </si>
  <si>
    <t>.223-caliber DPMS A-15 AR-15 style rifle; .223-caliber Smith &amp; Wesson M&amp;P15 AR-15 style rifle; 9mm Springfield Armory pistol</t>
  </si>
  <si>
    <t>9mm Walther P99 pistol; 9mm Glock 19 pistol</t>
  </si>
  <si>
    <t>Sig Sauer MCX rifle, Glock 17 9mm; high-capacity magazines (30 rounds)</t>
  </si>
  <si>
    <t>9mm Glock 17 pistol; .223-caliber Sig Sauer MCX AR-15 style semi-automatic rifle</t>
  </si>
  <si>
    <t>Saiga AK-74 assault rifle with red dot optic; 9mm Glock semi-automatic pistol; .25-caliber semi-automatic pistol</t>
  </si>
  <si>
    <t>an assault rifle and a high-capacity handgun</t>
  </si>
  <si>
    <t>.22-caliber Ruger 10/22 rifle</t>
  </si>
  <si>
    <t>9mm Walther semi-automatic pistol</t>
  </si>
  <si>
    <t>Semiautomatic pistol</t>
  </si>
  <si>
    <t>AR-15-style and AK-47-style rifles and "a large cache of ammunition"; four Daniel Defense DDM4 rifles, three FN-15s and other rifles made by Sig Sauer; .38-caliber Smith &amp; Wesson 342 AirLite revolver</t>
  </si>
  <si>
    <t>.223-caliber Christensen Arms CA-15 AR-15 Wylde with bump stock, vertical fore grip; .223-caliber Colt M4 carbine AR-15 with bump stock, vertical fore grip, front sight; .223-caliber Colt M4 carbine AR-15 with bump stock, vertical fore grip; .223-caliber Daniel Defense DDM4V11 AR-15 with bump stock, vertical fore grip, EOTech optic; .223-caliber Daniel Defense M4A1 AR-15 with bump stock, vertical fore grip, EOTech optic; .223-caliber FNH FN15 AR-15 with bump stock, vertical fore grip, EOTech optic; .223-caliber FNH FN15 AR-15 with bump stock, vertical fore grip; .223-caliber LMT Def. 2000 AR-15 with bump stock, vertical fore grip; .308-caliber LMT LM308MWS AR-10 with bipod, red dot scope; .223-caliber LWRC M61C AR-15 with bump stock, vertical fore grip, EOTech optic; .223-caliber Noveske Rifleworks N4 AR-15 with bump stock, vertical fore grip, EOTech optic; .223-caliber POF USA P15 AR-15 with bump stock, vertical fore grip; .223-caliber POF USA P15 AR-15 with bump stock, vertical fore grip, EOTech optic; .308-caliber Ruger SR0762 AR-10 with bipod, scope</t>
  </si>
  <si>
    <t>9mm Glock 19 pistol; .223-caliber Ruger AR-556 AR-15 style rifle; .22-caliber Ruger SR22 pistol</t>
  </si>
  <si>
    <t>.223-caliber Ruger AR-556 AR-15 style rifle</t>
  </si>
  <si>
    <t>.223-caliber AR-15 semi-automatic rifle; 9mm handgun; .308-caliber rifle</t>
  </si>
  <si>
    <t>.223-caliber AR-15 semi-automatic rifle; 9mm handgun</t>
  </si>
  <si>
    <t>.223-caliber Smith &amp; Wesson M&amp;P15 AR-15 style rifle</t>
  </si>
  <si>
    <t>Bushmaster AR-15 semi-automatic rifle; Semiautomatic pistol</t>
  </si>
  <si>
    <t>Bushmaster AR-15 semi-automatic rifle</t>
  </si>
  <si>
    <t>12-gauge Remington 870 short-barreled shotgun; .38-caliber Rossi revolver</t>
  </si>
  <si>
    <t>12-gauge Mossberg pump-action shotgun</t>
  </si>
  <si>
    <t>Colt AR-15 semi-automatic rifle; Glock .357 pistol; Glock .357 pistol; Glock .357 pistol; Shotgun</t>
  </si>
  <si>
    <t>three handguns and an AR-15 assault rifle</t>
  </si>
  <si>
    <t>.45-caliber Glock 21 pistol</t>
  </si>
  <si>
    <t>9mm handgun</t>
  </si>
  <si>
    <t>.40-caliber Smith &amp; Wesson semi-automatic pistol</t>
  </si>
  <si>
    <t>.45-caliber Glock 21 pistol; .45-caliber Glock 21 pistol with sound suppressor</t>
  </si>
  <si>
    <t>7.62mm WASR-10 AK-47 style rifle</t>
  </si>
  <si>
    <t>.223-caliber Anderson AM-15 pistol modified to function like an AR-15 rifle; Shotgun</t>
  </si>
  <si>
    <t>.223-caliber Anderson AM-15 pistol modified to function like an AR-15 rifle</t>
  </si>
  <si>
    <t>Two handguns, one equipped with a silencer</t>
  </si>
  <si>
    <t>a Glock 9-mm handgun and an SKS 7.62-caliber rifle</t>
  </si>
  <si>
    <t>12-gauge pump-action shotgun</t>
  </si>
  <si>
    <t>9mm Glock pistol</t>
  </si>
  <si>
    <t>Revolver</t>
  </si>
  <si>
    <t>an AR-15-style pistol modified with an arm brace; a semiautomatic handgun and a tactical vest</t>
  </si>
  <si>
    <t>an AR-15-style pistol modified with an arm brace</t>
  </si>
  <si>
    <t>a Glock semi-automatic handgun; handcuffs and pepper spray</t>
  </si>
  <si>
    <t>a Glock semi-automatic handgun</t>
  </si>
  <si>
    <t>Ruger AR-556 semi-automatic rifle; HM Defense HM15F semi-automatic rifle</t>
  </si>
  <si>
    <t>three semiautomatic handguns, which were equipped with 32 high-capacity magazines—some with 12 rounds and others with 15</t>
  </si>
  <si>
    <t>Bushmaster XM-15 semiautomatic rifle</t>
  </si>
  <si>
    <t>Religion</t>
  </si>
  <si>
    <t>political affiliation or beliefs</t>
  </si>
  <si>
    <t>No mention of Religion in any news article</t>
  </si>
  <si>
    <t>No mention of political affiliation in any news article</t>
  </si>
  <si>
    <t>Mitchell Johnson attended church, Christian, childhood dreams of becoming a minister</t>
  </si>
  <si>
    <t>Dylan Klebold led life of religious contradictions: Jewish/Lutheran</t>
  </si>
  <si>
    <t>Democrats, gun control advocates</t>
  </si>
  <si>
    <t>The letter referred twice to "Jehovah," reflecting what acquaintances and a relative described as Barton's recent attraction to the Jehovah's Witnesses and decision to leave his Baptist church.</t>
  </si>
  <si>
    <t>https://www.washingtonpost.com/archive/politics/1999/07/31/killer-wrote-of-fear-hopelessness/af33786a-de37-45cd-9d5f-1098379892dd/?noredirect=on&amp;utm_term=.df0baa182fdc</t>
  </si>
  <si>
    <t>Larry Gene Ashbrook shouted anti-religious obscenities as he attacked.</t>
  </si>
  <si>
    <t>No mention of political affiliation in any news article; Although his motivation for opening fire at a church service is unclear, Asbrook was associated with hate groups such as the Ku Klux Klan and the Phineas Priests. During the shooting spree, Asbrook also called religion "bullshit".</t>
  </si>
  <si>
    <t>Santeria</t>
  </si>
  <si>
    <t>https://www.latimes.com/archives/la-xpm-2000-jan-01-mn-49588-story.html</t>
  </si>
  <si>
    <t>a man described as generous, a good neighbor, church-going and a family man</t>
  </si>
  <si>
    <t>Williams professed to be a Christian.</t>
  </si>
  <si>
    <t>No mention of political affiliation in any news article; Many claimed that the shooting was racially motivated – according to one co-worker Williams once threatened to “kill me a bunch of n*ggers” – others simply said that he was "mad at the world"</t>
  </si>
  <si>
    <t>Shaman</t>
  </si>
  <si>
    <t>https://www.nytimes.com/2004/12/01/us/hmong-hunter-charged-with-6-murders-is-said-to-be-a-shaman.html?</t>
  </si>
  <si>
    <t>Christian. Regular churchgoer “people with whom he had worshiped for years at the Living Church of God,” not a very orthodox Christian church</t>
  </si>
  <si>
    <t>Though not Amish, he and his family seemed as deeply Christian as any in this rural area of Lancaster County.</t>
  </si>
  <si>
    <t>https://www.nytimes.com/2006/10/03/us/04amishcnd.html</t>
  </si>
  <si>
    <t>Muslim</t>
  </si>
  <si>
    <t>Islamic Extremism</t>
  </si>
  <si>
    <t>https://www.foxnews.com/story/why-no-mention-that-salt-lake-shooter-was-muslim</t>
  </si>
  <si>
    <t>No mention of Religion in any news article. Raised Christian, resented parents’ strong Christian faith</t>
  </si>
  <si>
    <t>Cho was born in South Korea and was a legal resident alien of the United States, which is not allowed to vote in Virginia.</t>
  </si>
  <si>
    <t>Christian</t>
  </si>
  <si>
    <t>No mention of Religion in any news article. Kazmierczak was given instruction in the Christian faith and the Catholic Church by his parents, but he rebelled against this and stopped going in his early teens.</t>
  </si>
  <si>
    <t>https://www.niu.edu/forward/_pdfs/archives/feb14report.pdf</t>
  </si>
  <si>
    <t>https://www.nytimes.com/2009/04/12/nyregion/12binghamton.html</t>
  </si>
  <si>
    <t>https://www.jacksonville.com/news/premium-news/2013-03-14/story/fact-check-email-was-wrong-about-recent-mass-killers-being</t>
  </si>
  <si>
    <t>https://www.seattletimes.com/seattle-news/a-path-to-murder-the-story-of-maurice-clemmons/</t>
  </si>
  <si>
    <t>Atheist</t>
  </si>
  <si>
    <t>registered as an independent voter in Arizona in the fall of 2006, according to the Pima County Registrar of Voters; “As I knew him he was left wing, quite liberal. &amp; oddly obsessed with the 2012 prophecy,” the former classmate, Caitie Parker, wrote in a series of Twitter feeds Saturday. “I haven’t seen him since ’07 though. He became very reclusive.”</t>
  </si>
  <si>
    <t>Sencion was a devout Catholic.</t>
  </si>
  <si>
    <t>https://www.huffpost.com/entry/eduardo-sencion-ihop-shooter_n_1073677</t>
  </si>
  <si>
    <t>No mention of political affiliation in any news article; Mr. Goh showed little interest in religion.</t>
  </si>
  <si>
    <t>https://www.nytimes.com/2012/04/04/us/oikos-university-gunman-lined-up-victims.html</t>
  </si>
  <si>
    <t>No mention of Religion in any news article; Holmes said he was never really a religious guy.</t>
  </si>
  <si>
    <t>No record of Holmes’s political affiliation, if he indeed had any; the previous reports are incorrectly based on the voter registration of a different man named similarly.</t>
  </si>
  <si>
    <t>Right-Wing Extremism; Those who had been close to Page confirmed his ideological affinity to the extreme right.</t>
  </si>
  <si>
    <t>reportedly “became obsessed with religion” while attending Catholic middle school, but “There’s not really been a lot of information related to Nancy or Adam and their religious involvement in the church that I’ve seen.”   (Source 1, Source 2)</t>
  </si>
  <si>
    <t>Family friends said he was politically conservative, although he was the one member of his immediate family not registered to vote.</t>
  </si>
  <si>
    <t>Buddhist</t>
  </si>
  <si>
    <t>A friend of Navy Yard shooting suspect Aaron Alexis said on CNN Tuesday that the alleged gunman was “more of a liberal type” who was happier with the Obama administration than with the Bush administration.
“Aaron wasn’t conservative like I am. He was more of a liberal type; he wasn’t happy with the former administration. He was more happy with this administration — as far as presidential administrations,” Alexis’ friend Michael Ritrovato said on CNN’s “The Lead with Jake Tapper.”</t>
  </si>
  <si>
    <t>Christian, Lutheran faith, went to church camp and worshiped regularly, reveals pastor as family attend church services and pray for massacre victims</t>
  </si>
  <si>
    <t>Right-Wing Extremism; The young man arrested for massacring nine black people in the historic Emanuel African Methodist Episcopal Church was a person with “strong conservative beliefs,” a commitment to his heritage and tradition who only tried to take his country back</t>
  </si>
  <si>
    <t>Islamic Extremism; had grown up in Chattanooga as part of a conservative Muslim family; There is no doubt that the Chattanooga killer was inspired, motivated by foreign terrorist organization propaganda</t>
  </si>
  <si>
    <t>“Not religious, but spiritual.” Allegedly shot victims who answered that they were Christian, anti-Christian</t>
  </si>
  <si>
    <t>the alleged killer describes himself politically as a “conservative, republican”</t>
  </si>
  <si>
    <t>No mention of political affiliation in any news article; “He never told me if he was a Republican or a Democrat,” Block explained.</t>
  </si>
  <si>
    <t>https://www.gq.com/story/the-uber-killer</t>
  </si>
  <si>
    <t>Islamic Extremism; Democrat.</t>
  </si>
  <si>
    <t>No longer Christian, lost his Christian faith after serving in the military</t>
  </si>
  <si>
    <t xml:space="preserve">Johnson, according to the Associated Press, “liked” assorted “black militant groups” on Facebook, including the African American Defense League and the New Black Panther Party. </t>
  </si>
  <si>
    <t>devout Sunni Muslim</t>
  </si>
  <si>
    <t>http://www.seattleweekly.com/news/the-bitter-life-and-sudden-death-of-arcan-cetin/</t>
  </si>
  <si>
    <t>raised in a Christian home, but doesn’t appear to have been going to church. “His brother told him to go to a church”</t>
  </si>
  <si>
    <t>https://www.sun-sentinel.com/news/fort-lauderdale-hollywood-airport-shooting/fl-airport-shooting-santiago-profile-20170113-story.html</t>
  </si>
  <si>
    <t>no religious affiliation</t>
  </si>
  <si>
    <t>Brother: Shooter had no political associations</t>
  </si>
  <si>
    <t>vocally anti-Christian/anti-religious</t>
  </si>
  <si>
    <t>https://www.nytimes.com/2017/11/06/us/devin-patrick-kelley-texas.html?smid=tw-nytimes&amp;smtyp=cur&amp;_r=0</t>
  </si>
  <si>
    <t xml:space="preserve">He didn’t list any political affiliations on the page. </t>
  </si>
  <si>
    <t>https://heavy.com/news/2018/01/timothy-tim-smith-melcroft-shooting-suspect-photos/</t>
  </si>
  <si>
    <t>Nikolas Cruz registered as a Republican while he was in prison.</t>
  </si>
  <si>
    <t>https://www.washingtonpost.com/politics/2018/11/12/florida-voting-nikolas-cruz-registers-republican-jail/</t>
  </si>
  <si>
    <t>raised in a Christian home, but no evidence the 29-year-old had continued going to church</t>
  </si>
  <si>
    <t>He has not said on any public accounts if he is Republican or Democrat, and his family and friends have not yet publicly shared his political beliefs.</t>
  </si>
  <si>
    <t>Greek Orthodox church, but Pagourtzis describes himself as an atheist for religious views</t>
  </si>
  <si>
    <t xml:space="preserve">Pagourtzis describes himself as an atheist for religious views, and "I hate politics" for political views. </t>
  </si>
  <si>
    <t>He was listed as an unaffiliated voter in Maryland records. It’s not clear whether he supported any politicians.</t>
  </si>
  <si>
    <t>Anti-Jewish</t>
  </si>
  <si>
    <t>Did not vote for Trump</t>
  </si>
  <si>
    <t>Long's roommate was not aware of him being politically active.</t>
  </si>
  <si>
    <t>http://time.com/5449086/thousand-oaks-shooting-ian-long/</t>
  </si>
  <si>
    <t>anti-government</t>
  </si>
  <si>
    <t>https://www.nbcnews.com/news/us-news/investigators-reasonably-confident-texas-suspect-left-anti-immigrant-screed-tipped-n1039031</t>
  </si>
  <si>
    <t>he (Betts) also told her he was an atheist</t>
  </si>
  <si>
    <t xml:space="preserve">According to Newsweek, the gunman was registered as a voter in Greene County, Ohio, as a Democrat. He voted in multiple Democratric primaries. President Trump said he had supported Bernie Sanders, Elizabeth Warren and antifa, a militant group that protests far-right ideology. </t>
  </si>
  <si>
    <t>No mention of political affiliation in any news article; Ferrill’s wife posted photos of her family and expressing liberal political views</t>
  </si>
  <si>
    <t>https://heavy.com/news/2020/02/anthony-ferrill/</t>
  </si>
  <si>
    <t>Alissa was not very political or particularly religious, according to his brother; criticized former President Donald Trump's response to immigration and refugees</t>
  </si>
  <si>
    <t>has previously browsed White supremacy websites</t>
  </si>
  <si>
    <t>https://www.cbsnews.com/news/brandon-hole-indianapolis-shooting-gunman-white-supremacist-websites/</t>
  </si>
  <si>
    <t>“He didn’t talk about his job or politics."</t>
  </si>
  <si>
    <t>https://nypost.com/2021/05/27/gunman-samuel-cassidy-talked-about-killing-colleagues-for-years-ex/</t>
  </si>
  <si>
    <t>environmentalism; In his manifesto, the gunman self-identifies as an “eco-fascist national socialist” and a member of the “mild-moderate authoritarian left.”</t>
  </si>
  <si>
    <t/>
  </si>
  <si>
    <t>http://murderpedia.org/male.J/j/johnson-mitchell.htmhttps://www.arktimes.com/arkansas/a-boy-killer-speaks/Content?oid=934386https://www.nytimes.com/1998/03/29/us/from-wild-talk-and-friendship-to-five-deaths-in-a-schoolyard.html?mcubz=0</t>
  </si>
  <si>
    <t>https://www.nytimes.com/1999/06/29/us/shattered-lives-special-report-caring-parents-no-answers-columbine-killers-pasts.html?pagewanted=all&amp;src=pmhttps://crimeresearch.org/2015/06/vince-vaughn-explains-the-obvious-how-mass-killers-pick-out-venues-where-their-victims-are-sitting-ducks/https://web.archive.org/web/20070329233932/http://www.jewishsf.com/content/2-0-/module/displaystory/story_id/11140/edition_id/213/format/html/displaystory.html</t>
  </si>
  <si>
    <t>https://www.nytimes.com/1999/09/18/us/death-in-a-church-the-faith-after-7-are-killed-texans-look-for-meaning.htmlhttp://articles.latimes.com/1999/sep/18/news/mn-11519https://content.time.com/time/magazine/article/0</t>
  </si>
  <si>
    <t>https://www.southbendtribune.com/archive-gunfire-shatters-community/article_2123066c-ee30-11e2-894d-0019bb30f31a.htmlhttps://web.archive.org/web/20170803152430/http://www.heraldpalladium.com/localnews/killings-shock-friends-and-neighbors/article_1e98c855-92d1-5d68-aaa6-e68165370d57.html</t>
  </si>
  <si>
    <t>https://www.clarionledger.com/story/news/2018/03/08/mass-shooting-gun-violence-survivors-speak-gun-control-rights/397253002/https://usatoday30.usatoday.com/news/nation/2003-07-08-inside-shooting_x.htmhttps://abcnews.go.com/Primetime/story?id=749286&amp;page=1</t>
  </si>
  <si>
    <t>https://www.wordofhisgrace.org/wp/ratzmann/http://www.washingtonpost.com/wp-dyn/articles/A32164-2005Mar13.html</t>
  </si>
  <si>
    <t>https://www.nytimes.com/2006/10/03/us/04amishcnd.htmlhttps://www.inquirer.com/philly/news/special_packages/inquirer/afatherofthreeakillerofschoolgirls.html</t>
  </si>
  <si>
    <t>https://en.wikipedia.org/wiki/Seung-Hui_Chohttps://www.jacksonville.com/news/premium-news/2013-03-14/story/fact-check-email-was-wrong-about-recent-mass-killers-being;https://www.snopes.com/fact-check/democrat-shooters-list/</t>
  </si>
  <si>
    <t>https://www.stltoday.com/news/local/crime-and-courts/assailant-had-history-of-disputes-with-city/article_fc73d090-77da-11df-be3c-0017a4a78c22.htmlhttps://abcnews.go.com/GMA/story?id=4261556</t>
  </si>
  <si>
    <t>https://www.theguardian.com/world/2011/jan/10/jared-lee-loughner-arizona-shootinghttp://voices.washingtonpost.com/thefix/house/jared-lee-loughner-was-a-regis.htmlhttps://www.nytimes.com/2011/01/09/us/politics/09shooter.html?pagewanted=allhttps://www.foxnews.com/politics/loughners-meltdown-began-in-adulthood-those-near-him-say</t>
  </si>
  <si>
    <t>https://murderpedia.org/male.H/h/holmes-james.htmhttps://www.denverpost.com/2015/05/29/aurora-theater-shooting-trial-the-latest-from-day-21/</t>
  </si>
  <si>
    <t>https://www.theguardian.com/world/2012/aug/08/wade-michael-page-violent-far-righthttps://www.adl.org/sites/default/files/documents/MurderAndExtremismInUS2016.pdf</t>
  </si>
  <si>
    <t>https://patch.com/connecticut/newtown/al-report-probes-dark-interior-life-sandy-hook-shooter-0https://medium.com/langdale-blog/was-adam-lanza-molested-3ca3ac5806a2http://www.tampabay.com/news/nation/frustrating-search-for-newtown-conn-shooter-adam-lanzas-motive/1267513https://nypost.com/2012/12/17/some-victims-funerals-will-be-held-at-gunmans-church/</t>
  </si>
  <si>
    <t>https://www.telegraph.co.uk/news/worldnews/northamerica/usa/10316466/Washington-Navy-shootings-devout-Buddhist-suspect-prone-to-violent-outbursts.htmlhttps://www.mediaite.com/tv/he-was-more-of-a-liberal-type-cnn-guest-identifies-aaron-alexis-as-obama-supporter/https://dailycaller.com/2013/09/17/shooters-friend-aaron-alexis-was-a-liberal-happy-with-obama/</t>
  </si>
  <si>
    <t>https://www.dailymail.co.uk/news/article-3134689/Dylann-Roof-devout-Christian-baptized-Lutheran-faith-went-church-camp-regularly-attended-Mass-reveals-pastor-family-attend-church-services-pray-massacre-victims.htmlhttps://www.huffingtonpost.com/2015/06/19/dylann-roof-religion-church-lutheran_n_7623990.htmlhttps://www.rollingstone.com/politics/politics-news/the-charleston-shooter-racist-violent-and-yes-political-60417/https://www.adl.org/sites/default/files/documents/MurderAndExtremismInUS2016.pdf</t>
  </si>
  <si>
    <t>https://www.washingtonpost.com/world/national-security/chattanooga-shooter-came-from-middle-class-muslim-family/2015/07/16/815c39c2-2c04-11e5-bd33-395c05608059_story.htmlhttps://www.adl.org/sites/default/files/documents/MurderAndExtremismInUS2016.pdfhttps://www.cnn.com/2015/12/16/us/chattanooga-shooting-terrorist-inspiration/</t>
  </si>
  <si>
    <t>http://www.latimes.com/nation/nationnow/la-na-nn-chris-harper-mercer-oregon-shooting-20151002-htmlstory.html,%20http://www.oregonlive.com/pacific-northwest-news/index.ssf/2015/10/new_details_emerge_on_umpqua_c.htmlhttps://www.theguardian.com/us-news/2015/oct/02/chris-harper-mercer-first-details-emerge-of-oregon-college-killer</t>
  </si>
  <si>
    <t>https://www.businessinsider.com/who-are-san-bernardino-shooting-suspects-2015-12https://www.huffingtonpost.com/sam-corey/stupid-is-as-stupid-votes_b_9287370.html</t>
  </si>
  <si>
    <t>https://www.washingtonpost.com/national/troubled-quiet-macho-angry-the-volatile-life-of-omar-mateen/2016/06/17/15229250-34a6-11e6-8758-d58e76e11b12_story.html?utm_term=.f0298ac757bdhttps://www.newsweek.com/orlando-gunman-omar-mateen-hateful-bipolar-gay-469759</t>
  </si>
  <si>
    <t>https://www.christianpost.com/news/dallas-shooter-micah-xavier-johnson-lost-christian-faith-after-serving-in-afghanistan-parents-say-166309/https://www.dallasnews.com/news/dallas-ambush/2016/07/10/shooters-journal-portal-madmans-mindhttps://www.huffingtonpost.com/entry/micah-xavier-johnson-assassin_us_578936ede4b08608d3347fa8</t>
  </si>
  <si>
    <t>https://www.npr.org/sections/thetwo-way/2017/10/02/555088261/las-vegas-shooter-said-to-be-a-restless-retiree-who-liked-to-gamblehttps://edition.cnn.com/2017/10/02/us/las-vegas-attack-stephen-paddock-trnd/index.htmlhttp://www.nydailynews.com/news/national/las-vegas-concert-gunman-identified-stephen-paddock-64-article-1.3535944https://www.independent.co.uk/news/world/americas/stephen-paddock-las-vegas-shooting-latest-updates-brother-interview-eric-worst-american-history-a7978791.html</t>
  </si>
  <si>
    <t>https://www.wkrn.com/top-news/shooting-suspect-what-we-know-about-travis-reinking/1133716095https://heavy.com/news/2018/04/travis-reinking-politics-republican-democrat-waffle-white-house/</t>
  </si>
  <si>
    <t>https://apnews.com/1b79576dff7b4b589ac52197921b154a?utm_campaign=SocialFlow&amp;utm_medium=APCentralRegion&amp;utm_source=Twitterhttps://www.reuters.com/article/us-texas-shooting-greece-village/greek-village-lost-for-words-over-news-of-texan-teen-gunman-idUSKCN1IK0F7https://abc13.com/what-we-know-about-the-santa-fe-shooting-suspect-/3491593/</t>
  </si>
  <si>
    <t>https://www.dreshare.com/jarrod-w-ramos-wiki/https://heavy.com/news/2018/06/jarrod-ramos-w-politics-republican-democrat-trump/</t>
  </si>
  <si>
    <t>https://www.nytimes.com/2018/10/27/us/robert-bowers-pittsburgh-synagogue-shooter.htmlhttps://heavy.com/news/2018/10/robert-bowers/</t>
  </si>
  <si>
    <t>https://www.newsweek.com/who-connor-betts-dayton-ohio-shooter-1452491https://heavy.com/news/2019/08/connor-betts/https://www.wsj.com/articles/dayton-shooter-recalled-for-uncontrollable-urges-and-violent-statements-couched-as-jokes-11565122531https://www.usatoday.com/story/news/2019/08/07/dayton-shooting-what-do-we-know-connor-betts-politics/1943289001/https://www.cincinnati.com/story/news/2019/08/07/dayton-shooting-what-do-we-know-connor-betts-politics/1942122001/</t>
  </si>
  <si>
    <t>https://www.washingtonpost.com/national/atlanta-shooting-suspect-robert-aaron-long/2021/03/19/9397cdca-87fe-11eb-8a8b-5cf82c3dffe4_story.htmlhttps://www.insider.com/georgia-shooter-robert-aaron-long-church-removing-him2021-3</t>
  </si>
  <si>
    <t>https://www.foxnews.com/us/boulder-shooting-suspect-ahmad-al-aliwi-alissa-what-we-knowhttps://www.cnn.com/2021/03/23/us/boulder-colorado-shooting-suspect/index.htmlhttps://www.foxnews.com/us/boulder-shooting-suspect-ahmad-al-aliwi-alissa-what-we-know</t>
  </si>
  <si>
    <t>https://townhall.com/columnists/johnrlottjr/2022/05/17/buffalo-shooter-the-environmentalist-n2607365https://americanfaith.com/buffalo-mass-shooter-calls-himself-authoritarian-left-national-socialist-in-alleged-manifesto/https://www.buzzfeednews.com/article/ellievhall/buffalo-shooter-online-influence-4chan</t>
  </si>
  <si>
    <t>religion &amp; politics source</t>
  </si>
  <si>
    <t>Notes on Mental Health Status</t>
  </si>
  <si>
    <t>Seeing mental health care professionals prior to attack</t>
  </si>
  <si>
    <t>Beck had been in and out of psychiatric hospitals and had attempted suicide several times in the past.</t>
  </si>
  <si>
    <t>no sign for mental issue</t>
  </si>
  <si>
    <t>Eric Harris and Dylan Klebold were radically different individuals, with vastly different motives and opposite mental conditions.</t>
  </si>
  <si>
    <t>His mental health continued to deteriorate and he began to suffer from severe depression and paranoid delusions.</t>
  </si>
  <si>
    <t>had a history of paranoia and mental instability</t>
  </si>
  <si>
    <t>In 1993, he was ordered to undergo psychiatric evaluation and anger management courses after he kicked in and damaged an elevator door for which he was arrested. The psychiatrist who examined him at the time of this arrest found that Uyesugi suffered from a delusional disorder and paranoia, but found him not to be dangerous.</t>
  </si>
  <si>
    <t>Six doctors agreed he suffered severe mental illness during the shooting rampage on Dec. 30, 1999.</t>
  </si>
  <si>
    <t>McDermott was undergoing psychiatric treatment and taking medication.</t>
  </si>
  <si>
    <t>According to Simmons, Lockey served several years in the Ionia, Mich., penitentiary under a mental "hold," before being determined healthy enough to be released. Others believe he was held in Coldwater, Mich., which was a mental health facility at that time, but is now a prison.</t>
  </si>
  <si>
    <t>A man accused of murdering four people at a day-labor office earlier this week has mental problems and was once committed for treatment.</t>
  </si>
  <si>
    <t>Williams's cousin described him as being depressed.</t>
  </si>
  <si>
    <t>He had no prior criminal record nor mentalhealth problems.</t>
  </si>
  <si>
    <t>While in the USMC, he was given medications for his mental problems. Writings found in Gale's possession indicate that he may have suffered from schizophrenia.</t>
  </si>
  <si>
    <t>Police have said Ratzmann had no diagnosed mental health problems, but several congregants reported that he seemed depressed in recent weeks.</t>
  </si>
  <si>
    <t>He was under treatment for depression, and had been prescribed Prozac as an anti-depressant.</t>
  </si>
  <si>
    <t>A spokesman for the Santa Barbara County Sheriff's Office speculated that San Marco's paranoia and history of mental illness may have motivated her to commit the murders.</t>
  </si>
  <si>
    <t>Police were unable to find any record that he had been treated for mental illness or was on psychiatric medication.</t>
  </si>
  <si>
    <t xml:space="preserve">all those years of undealt-with depression resulted in a psychotic break; Mr. Roberts had no criminal record or history of psychiatric illness. </t>
  </si>
  <si>
    <t>Available information indicates that Talovic was socially isolated and may have suffered from mental health issues, that he was using marijuana and possibly other drugs in the months prior to the attack.</t>
  </si>
  <si>
    <t>Cho had previously been diagnosed with a severe anxiety disorder. He continued receiving mental health therapy as well until his junior year, when Cho rejected further therapy.</t>
  </si>
  <si>
    <t>No psychological screening was performed in his hiring.</t>
  </si>
  <si>
    <t>He was attending therapy sessions, taking medication and being hospitalized for depression by the time he was 6 years old. Throughout most of his life, he and his family were plagued by his psychiatric problems. The day after he turned 14, he was sent to a mental health treatment center for threatening to kill his stepmother Candace Hawkins with an axe. Four months later, he became a ward of the State of Nebraska, which lasted nearly four years. He had undergone two psychiatric hospitalizations, and was diagnosed with attention deficit disorder, an unspecified mood disorder, oppositional defiant disorder, and parent-child relationship problems. His extensive treatments cost the state USD$265,000.</t>
  </si>
  <si>
    <t>He was known for histrionics and disruptions at city council meetings. His mounting debt was a stressor.</t>
  </si>
  <si>
    <t>He was treated temporarily for mental illness at the Elk Grove Village Thresholds-Mary Hill House psychiatric center, for being "unruly" at home, according to his parents. A story published by Esquire stated that he allegedly had a history of mental illness and attempted suicides, was bullied in high school, and had shown an interest in previous school shootings, particularly those that occurred at Columbine High School and Virginia Tech.</t>
  </si>
  <si>
    <t>He called his girlfriend two hours before the shooting to say he was going to kill his boss.</t>
  </si>
  <si>
    <t>Stewart's defense team argued that Stewart suffered from mental illness including depression and borderline personality disorder, and that he had been taking regular doses of the prescription sleep aid Ambien far in excess of the recommended limit. Combined with prescriptions for an antidepressant and anti-anxiety drug, they argued, it made Stewart essentially a lethal sleepwalker.</t>
  </si>
  <si>
    <t>Mr. Wong displayed no outward sign of mental illness. But it now appears that he was harboring a growing paranoia, with a fixation on law enforcement rooted in a few brief encounters that seemed to convince Mr. Wong that the police were out to do him in. Just before setting off on his massacre, he sent a two-page delusional rant to a Syracuse television station saying the police were spying on him, sneaking into his home and trying to get into car accidents with him. Nga said that she did not recognize the letter’s handwriting as being her brother’s, and that he had not told the familyabout his paranoia about the police. The letter might be a sign that he had “lost his rational thinking,” she said. People who knew Wong said he exhibited no outward signs of mental instability, although a letter he wrote that was delivered to a newspaper after the shooting indicated he was paranoid and suffering from mental illness.</t>
  </si>
  <si>
    <t>Psychiatrist Dr. Steven Dinwiddie said among solo mass murderers, mental illness usually attracts and twists religious beliefs -- not the other way around.</t>
  </si>
  <si>
    <t>During a court-ordered mental health evaluation, Clemmons told psychologists he had experienced hallucinations in May 2009 of "people drinking blood and people eating babies, and lawless on the streets, like people were cannibals". He claimed the visions had since passed. He also claimed to have no faith in the American justice system and thought he was being "maliciously persecuted because I'm black and they believe the police". The evaluation, completed by two psychologists from the Western State Hospital on October 19, concluded Clemmons was dangerous and presented an increased risk of future criminal acts. After a mental evaluation, a psychologist concluded Clemmons was competent to stand trial on the charges, which eliminated him as a candidate for involuntary commitment. An attorney for Clemmons notified the court he planned to pursue an insanity or diminished-capacity defense.</t>
  </si>
  <si>
    <t>It was unclear whether Smith had any mental-health disorders. It also was uncertain whether he had legally obtained a shotgun used in the killings or a rifle with a scope that also was found at the crime.</t>
  </si>
  <si>
    <t>Interviews with Loughner's parents revealed they were deeply concerned about their son's increasingly angry and erratic behavior. His mother, Amy Loughner, said he no longer used alcohol and had tested negative for drugs. The papers also reveal Loughner did not seek mental health treatment. When he was expelled from college, his parents were urged to have him evaluated, but they never followed up. Loughner was rejected from enlisting in the Army in 2008 because he admitted he had used drugs. Loughner had a history of mental illness and drug use. He was rejected from Army enlistment in 2008 after failing a drug test and admitting to drug use on his U.S. Army medical history application form, which should have prohibited Loughner from buying a gun for at least one year.</t>
  </si>
  <si>
    <t>South Lake Tahoe police said the department took Sencion into protective custody during a mental health commitment in April 2000 and that he fought with officers. He was not charged. Sencion was taken into protective custody during a mental health commitment in April 2000 but no court order was involved and it remains unclear if a record of the incident was reported to the NICS database.</t>
  </si>
  <si>
    <t>The Associated Press reports that the incident left the ex-Marine with post-traumatic-stress disorder. His ex-wife, who was a stylist at the salon, had claimed that her husband was unstable and physically abusive during their marriage and prior to the accident, according to the AP. Her friend Sharyn White told the AP that Michelle Fournier Dekraai said that her ex-husband had stopped by the salon weeks prior and threatened to kill her and the others at the salon. Though White said her friend told her that everyone else at the salon laughed off the threat, she took it seriously. Dekraai had been diagnosed with Post Traumatic Stress Disorder, and during a custody suit his ex-wife had filed court papers claiming that he was mentally unstable and had threatened to kill himself or someone else at least once.</t>
  </si>
  <si>
    <t>1 (saw a psychiatrist for divorce court)</t>
  </si>
  <si>
    <t>One family friend called Paek an aggressive and violent personality. Song described her brother’s mental health as deteriorating in the 2006 paperwork, noting that he was suicidal. Korean media members translated statements by people who knew Paek and said he’d lost his right eye when he was the victim of a shooting in Virginia.</t>
  </si>
  <si>
    <t>“He wasn’t showing any signs of violence or anything toward anyone,” the official said. “He didn’t show any mental illness. He seemed like a regular, ordinary guy. He was quiet.”</t>
  </si>
  <si>
    <t>Members of the suspect's family tell a newspaper they're not surprised, as he suffered a mentally illness. Stawicki had a history of mental illness.</t>
  </si>
  <si>
    <t>Alleged Aurora, Colo, shooter James Holmes met with not one, but at least three mental health professionals at the University of Colorado prior to the massacre. His name was brought to the attention of the university's Behavior Evaluation and Threat Assessment team or BETA for short. A flow chart released by the university shows guidelines for action that could be followed if a person is deemed a direct threat. While a student at the University of Colorado, Holmes was treated by the school psychiatrist, who expressed concern about his behavior and referred him to the university Behavioral Evaluation and Threat Assessment (BETA) team. They took no further action and he was never adjudicated mentally ill.</t>
  </si>
  <si>
    <t>None of that would have been enough to satisfy authorities that Page should be detained for a mental health evaluation for his own safety or the safety of others, Dunn said. But the suicide scare of 1997 would have been enough to alert Army doctors that Page had mental illness and was unfit for duty, said John Liebert, a psychiatrist who does fitness exams for the military and has written an academic text on suicidal mass murderers.</t>
  </si>
  <si>
    <t>Andrew Engeldinger's parents pushed him for two years to seek treatment for what they suspected was mental illness, but even though he became increasingly paranoid and experienced delusions, there was nothing more they could do. Engeldinger was never formally diagnosed with a mental illness, but his family was concerned enough by their son's behavior, which included claims that he was being followed, to enroll in a free, 12-week "Family to Family" course offered by the Minnesota National Alliance for loved ones of people with mental illness before he cut off contact in late 2010. His family suspected he had paranoid schizophrenia and two years before the shooting they reached out on his behalf to the National Alliance on Mental Illness.</t>
  </si>
  <si>
    <t>1 (found prescription bottles for two anti-depressant medications under Engeldinger's name)</t>
  </si>
  <si>
    <t>Adam Peter Lanza had Asperger's Syndrome, a disorder on the autism spectrum that makes social interaction difficult. Adam struggled with a sensory disorder from a young age. As Adam got older, he "was not open to therapy" and "did not want to talk about problems and didn’t even admit he had Asperger’s". However, the doctors who saw him didn't think he had a propensity for violence. Lanza’s mental health was also scrutinized after the shooting, and while his social isolation had been noted, we did not find evidence that concerns had been brought to the attention of a public authority.</t>
  </si>
  <si>
    <t xml:space="preserve">Aaron Alexis was treated for insomnia but never sought help for mental illness. According to VA records, he never sought an appointment from a mental health specialist, and had previously either canceled or failed to show up for primary care appointments and claims evaluations examinations he had scheduled at VA medical centers. He had also received treatment for mental health conditions at two VA hospitals beginning in August, 2013 following an incident where he called Newport Rhode Island Police to report hearing voices. </t>
  </si>
  <si>
    <t>It has been referenced that Fryberg has discussed killing himself before October, which could indicate that Fryberg was suffering from mental health issues well before this time.</t>
  </si>
  <si>
    <t>Dr. Hiers tried to arrange a meeting between Mr. Roof and a mental health professional near his home but Mr. Roof never responded. Less than two months earlier a court-appointed psychiatrist had found him to have a host of disorders and that several months before the June 2015 massacre Mr. Roof had described himself as deeply depressed.</t>
  </si>
  <si>
    <t>1 (saw a court-appointed psychiatrist)</t>
  </si>
  <si>
    <t>Abdulazeez had drug and alcohol problems, and his family tried to place him in a rehabilitation program. The New York Times reported that limits on the family's health insurance coverage "thwarted their plan to have him go into rehab." The investigation after the shooting revealed that Abdulazeez "had serious psychological problems." According to a family representative, Abdulazeez was abusing sleeping pills, opioids, painkillers, and marijuana along with alcohol. He had also been thousands of dollars in debt and was planning to file for bankruptcy. In 2012 or 2013, Abdulazeez began therapy for his drug and alcohol abuse. He had also received treatment for depression and often stopped taking his medication. Following the shootings, Abdulazeez's parents claimed that their son had been suffering from depression. According to a source that was provided by CNN, Abdulazeez was suffering from bipolar disorder.</t>
  </si>
  <si>
    <t>The perpetrator in the Umpqua Community College shooting suffered from apparent mental difficulties and was discharged from the Army. The gunman’s mother sometimes confided the difficulties she had in raising her son, including that she had placed Mr. Harper-Mercer in a psychiatric hospital when he did not take his medication.</t>
  </si>
  <si>
    <t>Court filings in 2006 and 2008 show that Farook's mother, Rafia filed restraining orders against Farook's father, the elder Syed, describing him as a mentally ill, unstable alcoholic on medication who “threatens to kill himself on a daily basis”. Court records suggest Farook grew up in a home ruled by violence and racked by mental illness.</t>
  </si>
  <si>
    <t>Dalton gave no indication of delusions or bizarre ideation as he spoke. Dalton said he had never participated in outpatient mental health treatment or been hospitalized for psychiatric reasons. The report said he reported no current medical problems and no history of significant medical problems or head injuries.</t>
  </si>
  <si>
    <t>Following the nightclub attack, Mateen's ex-wife told media outlets that during their marriage, Mateen was mentally unstable, and would beat her and keep her completely separated from her family. She also said that he was bipolar and had a history of using steroids.</t>
  </si>
  <si>
    <t>On May 1, 2014, during his deployment, he was accused of sexual harassment by a female soldier, who sought a protective order against him and said that he needed mental health counseling. He declined mental health treatment and claimed he was not a threat to himself or others. The Army veteran who killed five police officers in downtown Dallas last month told military medical staff that he was having serious psychological problems shortly after he returned from Afghanistan in 2014.</t>
  </si>
  <si>
    <t xml:space="preserve">Cetin had been suffering from a mental-health illness. Online records show that Cetin was arrested in July 2015 on charges of assault in the fourth degree. KIRO reports that as a result of the charges, Cetin was ordered to undergo mental health counselling that he completed in March 2016. As of Aug. 25, 2016, Cetin was in compliance with weekly sessions for mental health counseling. He complied with the alcohol assessment, according to court records, and he had a deferred prosecution review for the case scheduled for 2018. </t>
  </si>
  <si>
    <t>Esteban Santiago, 26, spent time in hospital over mental health concerns after serving in Iraq.</t>
  </si>
  <si>
    <t>no sign for mental issue, but legally intoxicated when he killed 5 coworkers</t>
  </si>
  <si>
    <t>Las Vegas shooter Stephen Paddock likely had a severe mental illness that was probably undiagnosed. Las Vegas gunman reportedly was prescribed anti-anxiety medication in June.</t>
  </si>
  <si>
    <t>was captured by police in 2012 after he escaped from a mental health institution. At the time, a hospital official told police that he was a danger to himself and others, and had issued death threats against "his military chain of command."</t>
  </si>
  <si>
    <t>no sign for mental issue; was driven by jealousy</t>
  </si>
  <si>
    <t>Cruz was in mental health treatment until 14 months ago, when he stopped going. He suffered from ADHD, depression and autism.</t>
  </si>
  <si>
    <t>"Travis has some mental problems and I asked him if he would like to speak to (the Emergency Response Service) but he stated he didn't want to," the officer wrote in the report. "Travis had already spoken to them before and been in the hospital."</t>
  </si>
  <si>
    <t>Nicholas Poehl, one of Pagourtzis' attorneys, said that his client did not appear to have a history of mental health or legal issues.</t>
  </si>
  <si>
    <t xml:space="preserve">Ramos said he had seen five mental health professionals for at least 75 visits before last week's shooting. Ramos admitted in court papers that he is sensitive to alcohol abuse and that he had been a patient of five mental health professionals and got a diagnosis of adjustment disorder. </t>
  </si>
  <si>
    <t>Bowers had no known previous crimes, mental health diagnoses or dishonorable discharges from the military that would have legally barred him from owning the weapons.</t>
  </si>
  <si>
    <t>Earlier this year, police mental health professionals interviewed and cleared him after sheriffs' deputies found him behaving "irate" and "erratically" at his home, said authorities.</t>
  </si>
  <si>
    <t>Zephen Xaver has a history of psychiatric problems. Zaver was taken to a behavioral health center. A month later, according to police documents, police were notified about Xaver's release, and warned to to be prepared to respond immediately if they recieved any calls, because of his psychiatric issues.</t>
  </si>
  <si>
    <t>FCCL staff then obtained Mississippi court records, which included a criminal disposition plea of guilty for aggravated assault, showing a sentence of 10 years, and a requirement to undergo psychological screening.</t>
  </si>
  <si>
    <t>1 (underwent the court-ordered psychiatric examination)</t>
  </si>
  <si>
    <t>Police have found no evidence Craddock, 40, endured financial stressors or health problems or that he had sought mental health treatment.</t>
  </si>
  <si>
    <t>No mention of taking any medicine or seeing any psychiatrists.</t>
  </si>
  <si>
    <t>Johnson said she and Betts bonded over their mental illnesses: He told her he had bipolar disorder and might also suffer from obsessive-compulsive disorder.</t>
  </si>
  <si>
    <t>The report included in a 2015 lawsuit said he did not suffer from anxiety or depression and he described his emotions as “good.”; he has had mental health issues in the past</t>
  </si>
  <si>
    <t>A warrant from May that gave police access to Roman's email account indicates Roman's mother had concerns about his mental health leading up to the shooting. The warrant says Roman's mother told police he had talked to her about mental health issues and said he was worried he had been "infiltrated." He also allegedly questioned his mother about her being "infiltrated." The warrant says Roman had searched online for "mental illness" and "tactical shooting" a few days before the attack.</t>
  </si>
  <si>
    <t>Psychologist Dr. Dougherty testified and gave his opinion that Floyd suffers from the mental disease of mixed personality disorder with borderline, paranoid, and depressive features.</t>
  </si>
  <si>
    <t xml:space="preserve">Reeves had a drinking problem that had gotten noticeably worse in the past few weeks, and was severely depressed. </t>
  </si>
  <si>
    <t>an MRI and neuropsychological evaluation conducted in 2013 -- seven years after the shootings and five years after his trial -- revealed that he suffers from previously undiscovered severe brain damage and undiagnosed bipolar disorder.</t>
  </si>
  <si>
    <t>Leeds was diagnosed with paranoid schizophrenia in 2000 when he was 22 years old. Approximately four months before the murders, he stopped taking his antipsychotic medication. His mental condition began to deteriorate. He became “weird.” He often sat alone in the corner of a room, talking to himself and laughing for no apparent reason.</t>
  </si>
  <si>
    <t>The parents said Long did not suffer from mental illnesses, did not take any medication and was not suicidal, the deputy wrote.</t>
  </si>
  <si>
    <t>0 (was in an evangelical treatment clinic for sex addiction)</t>
  </si>
  <si>
    <t>The suspect’s family told investigators they believed Alissa was suffering some type of mental illness, including delusions. "He didn't take any medication. He never drank or took drugs," the relative said, but noted that Alissa had become increasingly withdrawn over the past year and had in the past spoken in paranoid terms about being surveilled by unknown people.</t>
  </si>
  <si>
    <t>According to the Indianapolis Star, that family member was Hole’s mother. She told police that he might try to commit “suicide by cop” in March 2020, the newspaper reported, so authorities took a shotgun from his home and Hole was interviewed by the FBI in April 2020. Authorities seized a shotgun from his home and the FBI interviewed him in April 2020, the Star reported. “The suspect was placed on an immediate detention mental health temporary hold by the Indianapolis Metropolitan Police Department,”FBI Special Agent in Charge Paul Keenan said to the Star. He told the newspaper that Hole wasn’t found to be associated with “Racially Motivated Violent Extremism” at that time.</t>
  </si>
  <si>
    <t xml:space="preserve">Cassidy’s elderly father, James, told the Mercury News in San Jose that his son was bipolar. </t>
  </si>
  <si>
    <t>When Pate was committed to Wellfound Behavioral Health Hospital on Jan. 16, he was admitted as “gravely disabled,” and he stayed for 10 days. During that time, the hospital diagnosed him with bipolar disorder.</t>
  </si>
  <si>
    <t>Payton Gendron threatened school shooting and was given mental health evaluation before Buffalo attack. In the manifesto, the author writes he's never been diagnosed with a mental disability or disorder.</t>
  </si>
  <si>
    <t>Mental Illness details (Drugs? What is the last time to see mental health care professionals?)</t>
  </si>
  <si>
    <t>mental illness detail source</t>
  </si>
  <si>
    <t>In January 1997, Matthew Beck began seeing a psychiatrist and taking medication, his father said, declining to specify the type of drugs that were prescribed. Matthew Edward Beck had in the last two years been battling a serious depression, which had hospitalized him on two occasions. But his father said today that he had thought the young man had it under control. He was taking three types of medication, his father said, and was seeing a psychiatrist, Dr. Peter Smith, in Hartford. It was under Dr. Smith's care that Matthew Beck was given a leave last October because of job-related stress, and it was with Dr. Smith's blessing that the young man decided to return to work on Feb. 25, Donald Beck said.</t>
  </si>
  <si>
    <t>https://www.nytimes.com/1998/03/09/nyregion/father-of-lottery-killer-says-son-not-a-monster.html</t>
  </si>
  <si>
    <t>Mr. and Mrs. Harris are particularly concerned about the mental health care provided to their son by his treating psychologist, Dr. Kevin Albert. Harris’ pyschological treatment has not been disclosed. In 1999, Harris had switched antidepressants from Zoloft to Luvox, which has been known to cause mania and attendant violence, to treat obsessive compulsive disorder and depression. Like Prozac, Paxil, Zoloft, Effexor and many others, a modern and widely prescribed type of anti-depressant drug called Selective Serotonin Reuptake Inhibitors, or SSRIs. The SSRI was found in his bloodstream during an autopsy. Dylan should have been sent immediately to a qualified psychiatrist.</t>
  </si>
  <si>
    <t>https://extras.denverpost.com/news/col0920a.htm; https://we-are-the-massacre.tumblr.com/post/100153908117/ericharrisblog-harrises-question-therapists; https://www.washingtonpost.com/opinions/there-were-too-many-warning-signs-before-columbine-to-ignore/2016/03/01/f6063bf6-df0a-11e5-8c00-8aa03741dced_story.html; https://www.ladailypost.com/content/brief-history-psychotropic-drugs-prescribed-mass-murderers; https://thoughtcatalog.com/jeremy-london/2019/09/37-mass-shooters-who-were-on-antidepressants/</t>
  </si>
  <si>
    <t>As a teenager, Barton began abusing hallucinogenic drugs and resultantly had several visits to the local hospitals due to accidental overdoses. Attending Clemson University and later the University of South Carolina, Barton committed a robbery in order to pay for his drug abuse; he was caught, charged for the crime, and had to undergo drug and psychiatric therapy. During an investigation in 1993, a clinical psychiatrist evaluated Barton as someone who was ''certainly capable of homicidal thought and homicidal action.''</t>
  </si>
  <si>
    <t>https://www.nytimes.com/1999/07/31/us/shootings-in-atlanta-the-overview-killer-confessed-in-a-letter-spiked-with-rage.html</t>
  </si>
  <si>
    <t>Police found the Prozac bottle in Ashbrook’s Forest Hill home. FBI officials said they also found nine vials of prescription drugs for Jack Ashbrook, who died after a battle with cancer, as well as a diary in which the father documented his medication, said spokeswoman Marjorie Poch. It’s only speculation, but Larry Ashbrook may have started taking his father’s medication. The state mental health system said last week that it had no record of any contact with Ashbrook. And investigators are unsure whether he had been taking it when he killed seven people and then himself in a southwest Fort Worth church last week.</t>
  </si>
  <si>
    <t>https://ssristories.org/prozac-found-at-wedgwood-baptist-killers-house-star-telegram/; https://nypost.com/1999/09/17/church-killer-made-dads-life-hell-horrified-neighbors-hid-during-rampages/</t>
  </si>
  <si>
    <t>In 1993, he was ordered to undergo psychiatric evaluation and anger management courses after he kicked in and damaged an elevator door for which he was arrested. The psychiatrist who examined him at the time of this arrest found that Uyesugi suffered from a delusional disorder and paranoia, but found him not to be dangerous. In 1997, Uyesugi's father suggested that he see a psychiatrist. Uyesugi did not.</t>
  </si>
  <si>
    <t>https://enacademic.com/dic.nsf/enwiki/634480</t>
  </si>
  <si>
    <t>No mention of taking any medicine or seeing any psychiatrists. However, six doctors agreed he suffered severe mental illness during the shooting rampage on Dec. 30, 1999.</t>
  </si>
  <si>
    <t xml:space="preserve">Dr. Alan Rothstein, who treated software engineer Michael McDermott from 1996 until a week before the Dec. 26, 2000 shootings, said Friday he diagnosed McDermott with major depression and obsessive-compulsive disorder. McDermott suffered from severe depression, paranoia and schizophrenia, and had been in psychiatric treatment for some time. To cope with his mental disorders, McDermott was prescribed several Selective Serotonin Reuptake Inhibitors, or SSRIs, designed to increase brain serotonin. Low levels of brain serotonin can lead to depression and anxiety disorders. McDermott was taking antidepressant medication, including Prozac and Trazodone, at the time of the shooting. He took some Percocets and Darvocets, together with some vodka. 
Mr. McDermott, 42, was first sent to Pembroke Hospital, a private psychiatric institution near his home south of Boston, by his psychiatrist in 1987 after he attempted suicide and suffered a ''mental breakdown,'' his parents said in an interview with The Boston Globe. Besides, McDermott has been hospitalized at least three times for severe depression. </t>
  </si>
  <si>
    <t>https://www.seacoastonline.com/article/20020413/NEWS/304139988; https://www.nytimes.com/2001/01/14/us/gun-control-laws-concerning-the-mentally-ill-are-faulted.html; https://www.sfgate.com/health/article/Prozac-Defense-Considered-by-Lawyer-in-2718591.php; https://ssristories.org/suspect-in-wakefield-murders-was-taking-drugs-for-depression-boston-herald/; https://www.nytimes.com/2002/04/13/us/defendant-in-office-killings-says-he-studied-faking-mental-illness.html; https://www.govinfo.gov/content/pkg/USCOURTS-mad-1_09-cv-11992/pdf/USCOURTS-mad-1_09-cv-11992-0.pdf</t>
  </si>
  <si>
    <t>Lockey was determined to be mentally ill and remained at the Michigan State Mental Hospital in Ionia until a judge determined on Aug. 10, 1971, that he could be released.</t>
  </si>
  <si>
    <t>https://www.ourmidland.com/news/article/Gunman-had-history-of-mental-illness-7103532.php</t>
  </si>
  <si>
    <t>Simpson said Patterson was committed for mental treatment in New York City "several years ago for some period of time."</t>
  </si>
  <si>
    <t>https://www.myplainview.com/news/article/Lawyer-Ala-Suspect-Has-Mental-Problems-9091400.php</t>
  </si>
  <si>
    <t>His girlfriend said Williams was taking medicine for depression and high blood pressure. Lockheed Martin had placed Williams in anger-management and threat-assessment counseling but had recently returned him to the assembly floor, Bobby McCall said.</t>
  </si>
  <si>
    <t>https://www.cbsnews.com/news/girlfriend-plant-shooter-a-victim/; https://www.latimes.com/archives/la-xpm-2003-jul-09-na-shooting9-story.html</t>
  </si>
  <si>
    <t>He had no prior criminal record nor mental health problems.</t>
  </si>
  <si>
    <t>https://chippewa.com/news/chai-soua-vang-s-relatives-remember-him-as-role-model/article_d65bdac2-55b2-5422-b9ee-7b8530dac0b9.html</t>
  </si>
  <si>
    <t>Gale's former boss at an oil-change business said Gale acknowledged suffering from schizophrenia when he was hired in October 2003. The condition is characterized by delusions and hallucinations. Clark believed that Gale was not taking medication for the illness; an autopsy performed by the Franklin County coroner's office found that no drugs were in Gale's system.</t>
  </si>
  <si>
    <t>http://www.uncoverdiscover.com/facts/6-deaths-by-shooting-caught-on-camera/dimebag-darrell/; https://www.blabbermouth.net/news/damageplan-shooting-what-happened-the-night-dimebag-was-murdered/</t>
  </si>
  <si>
    <t>No mention of taking any medicine or seeing any psychiatrists. Police have said Ratzmann had no diagnosed mental health problems, but several congregants reported that he seemed depressed in recent weeks. The autopsy revealed evidence of Hashimoto's thyroiditis, an inflammation of the thyroid gland. Symptoms can include goiter and autoimmune disorders. The autopsy found no drugs or alcohol in Mr. Ratzmann's body.</t>
  </si>
  <si>
    <t>http://www.thejournal.org/issues/issue99/autopsy.html</t>
  </si>
  <si>
    <t xml:space="preserve">Mr. Weise was under treatment for depression and he began taking the antidepressant Prozac after a suicide attempt. Since his suicide attempt and 72-hour hospitalization a year ago, Mr. Weise had seemed to be improving, and he was receiving mental health counseling and a doctor's care at the medical center on the reservation. His medication had increased a few weeks before the shootings. Jeff Weise had been prescribed 60MG daily of Prozac, which is triple the average daily dose for adults. </t>
  </si>
  <si>
    <t>https://www.nytimes.com/2005/03/26/us/family-wonders-if-prozac-prompted-school-shootings.html; https://web.archive.org/web/20130318022256/http://news.minnesota.publicradio.org/features/2005/03/25_helmsm_prozacfolo/; https://thoughtcatalog.com/jeremy-london/2019/09/37-mass-shooters-who-were-on-antidepressants/</t>
  </si>
  <si>
    <t>In 2001, deputies were called to remove Sanmarco from her workplace because she was behaving irrationally. Neither the Sheriff’s Department nor the Postal Service offered details of her behavior, but Sanmarco was involuntarily placed in Vista del Mar, a Ventura mental hospital, for 72 hours. The writings in Sanmarco’s home in Milan, N.M., showed that she believed deputies, her former co-workers and “a local medical facility” were plotting against her, Raney said at a news release. Investigators believe that Sanmarco was alluding to her detention at Vista del Mar in 2001. She was placed on a medical disability for psychological reasons and later quit her part-time job as a postal clerk, officials have said.</t>
  </si>
  <si>
    <t>https://www.latimes.com/archives/la-xpm-2006-feb-04-me-postal4-story.html</t>
  </si>
  <si>
    <t>https://www.seattleweekly.com/news/epilogue-to-a-tragedy/</t>
  </si>
  <si>
    <t xml:space="preserve">Mr. Roberts had no criminal record or history of psychiatric illness. </t>
  </si>
  <si>
    <t>https://www.nytimes.com/2006/10/03/us/04amishcnd.html; https://www.independent.co.uk/news/world/americas/loss-of-infant-child-and-guilt-from-past-sex-crimes-hint-at-motive-for-amish-killings-418633.html</t>
  </si>
  <si>
    <t>https://archive.sltrib.com/story.php?ref=/ci_12382259</t>
  </si>
  <si>
    <t>Cho was prescribed the antidepressant drug Prozac prior to his rampage and had previously been on Paxil for about a year, but at the time of his shooting he had ceased taking his medication. Cho had been diagnosed and had received treatment as a young adult for a severe anxiety disorder known as Selective Mutism, as well as major depressive disorder. His mental health records released two years after the shooting. The information relates to two telephone interviews Cho had with the university's counselling center before spending the night at a psychiatric hospital, and a visit to the counselling center after his release, in November and December 2005. He was then ordered to undergo outpatient therapy, but he did not return for further counselling, as was recommended.</t>
  </si>
  <si>
    <t>https://www.telegraph.co.uk/news/worldnews/northamerica/usa/6069635/Virginia-Tech-gunman-mental-health-records-released.html; https://www.huffpost.com/entry/is-it-drugs-not-guns-that_b_2393385; https://thoughtcatalog.com/jeremy-london/2019/09/37-mass-shooters-who-were-on-antidepressants/</t>
  </si>
  <si>
    <t>No mention of taking any medicine or seeing any psychiatrists. No psychological screening was performed in his hiring.</t>
  </si>
  <si>
    <t>https://www.latimes.com/archives/la-xpm-2007-oct-09-na-crandon9-story.html</t>
  </si>
  <si>
    <t>Robbie Hawkins was prescribed medications to combat anxiety disorders, hyperactivity and depression for roughly half of his 19 years. In 1992, when Robbie was 4, a psychiatrist prescribed Ritalin, a stimulant used to treat attention-deficit hyperactivity disorder, and Mellaril, an antipsychotic. When Robbie was hospitalized that December, those medications were discontinued in favor of the antidepressant Pamelor, which he took for at least 10 years. Robbie wasn't taking antidepressants last December when he killed eight people, severely wounded others and committed suicide at Von Maur, although an autopsy detected therapeutic amounts of the prescription drug diazepam, a tranquilizer known by the trade name Valium. The drug had not been prescribed to him.</t>
  </si>
  <si>
    <t>https://www.omaha.com/news/metro/understanding-tragedy-teen-robbie-hawkins-had-no-remorse-empathy-after/article_5f9366dc-c4da-11e7-b5bc-eb3f5c40ffb2.html; https://www.theguardian.com/world/2007/dec/06/usa.usgunviolence2</t>
  </si>
  <si>
    <t>Prior to the shooting, the council contemplated ways to prevent Thornton’s disruptions within the council chambers. One of the options considered was involuntarily civilly committing Thornton to a mental health facility for his “erratic behavior,” according to a wrongful death lawsuit filed for councilwoman Connie Karr. The council did not elect to have Thornton committed.</t>
  </si>
  <si>
    <t>http://websterjournal.com/2018/03/21/kirkwood-city-leaders-believe-racial-divide-not-play-part-shooting/</t>
  </si>
  <si>
    <t>ABC News reports that his behavior seemed to become more erratic in the weeks leading up to the shooting, and that it is believed he stopped taking medication beforehand. His girlfriend, Jessica Baty, confirmed that Kazmierczak was taking Xanax (anti-anxiety), Ambien (sleep aid), and Prozac (antidepressant), all of which were prescribed to him by a psychiatrist. She said that he stopped taking Prozac about three weeks prior to the February 14 shooting. Police have said he stopped taking psychiatric medications before the shootings, and an autopsy found only trace amounts of Xanax in his system. Kazmierczak was treated temporarily for mental illness at the Elk Grove Village Thresholds-Mary Hill House psychiatric center in 1998, for being "unruly" at home, according to his parents Gail and Robert Kazmierczak. He was diagnosed with schizoaffective disorder as a teenager and had a history of suicide attempts.</t>
  </si>
  <si>
    <t>https://www.chicagotribune.com/news/ct-xpm-2008-07-10-0807090811-story.html; https://murderpedia.org/male.K/k/kazmierczak.htm</t>
  </si>
  <si>
    <t>Robert Kenneth Stewart was deeply depressed and attempted to see a doctor two days before the March 29, 2009. Stewart saw a nurse who prescribed Lexapro and Xanax, two anti-depressants that did not sit well with him. The day before the shooting, Stewart was feeling better but became agitated that night because of the anti-depressants he was taking. Megerian said Stewart then took an extreme amount of Ambien, a drug that he had been taking for two years. The level of Ambien was 12 times the therapeutic dose, which may explain why Stewart says he doesn’t remember the incident at all. Blood tests showed he had the antihistamine Benadryl, the anti-depressant Lexapro and the sleep aid Ambien in his system. There was also an indication of the tranquilizer Xanax in Stewart's blood.</t>
  </si>
  <si>
    <t>https://www.wral.com/news/local/story/9936931/; https://www.wral.com/news/local/story/9987656/</t>
  </si>
  <si>
    <t>No mention of taking any medicine or seeing any psychiatrists. Mr. Wong displayed no outward sign of mental illness, although a letter he wrote that was delivered to a newspaper after the shooting indicated he was paranoid and suffering from mental illness.</t>
  </si>
  <si>
    <t>Not receiving a mental health evaluation even with his deeply troubling, schizoid behavior.</t>
  </si>
  <si>
    <t>https://www.npr.org/templates/story/story.php?storyId=120313570</t>
  </si>
  <si>
    <t>No mention of taking any medicine or seeing any psychiatrists. Maurice Clemmons was the subject of at least one investigation by drug enforcement authorities since he moved to Washington state in 2004.</t>
  </si>
  <si>
    <t>http://old.seattletimes.com/html/localnews/2010418921_webclemmonsdrugs.html</t>
  </si>
  <si>
    <t xml:space="preserve">Jared Lee Loughner received behavioral-health treatment in the years before the killings. His treatment stemmed from an incident on May 12, 2006, when Loughner, then 17, showed up at Mountain View High School "extremely intoxicated," according to police records, and was taken to Northwest Medical Center. After that, recent court filings reveal, Loughner also was seen by staff of Sonora Behavioral Health Hospital, 6050 North Corona Road. Sonora is a Tucson hospital that specializes in treating people for substance-abuse and psychiatric problems. After the high-school incident, Loughner was counseled by a Dr. Brittain, prosecutors' filings show, an apparent reference to now-retired Tucson psychologist Thomas Brittain. However, no records have emerged that Loughner was evaluated or treated for mental-health problems in the years after that, as he displayed increasing signs of paranoia and psychosis, or mental breaks from reality, in online postings and in social interactions. The parents of Tucson shooter Jared Lee Loughner told deputies on Jan. 8, 2011 that he didn’t get a mental health evaluation even after Pima Community College officials recommended it when expelling him in October 2010. He was rejected from Army enlistment in 2008 after failing a drug test and admitting to drug use on his U.S. Army medical history application form, which should have prohibited Loughner from buying a gun for at least one year. Mr. Loughner, 22, was at one point a frequent user of the plant, also known as diviner’s sage, which he began smoking while in high school during a time in which he was also experimenting with marijuana, hallucinogenic mushrooms and other drugs, according to friends. </t>
  </si>
  <si>
    <t>https://www.nytimes.com/2011/01/18/us/18salvia.html; https://tucson.com/news/local/crime/tucson-shooting-no-mental-health-treatment-for-loughner-before-giffords/article_70b5b03c-96f4-11e2-b7dc-0019bb2963f4.html</t>
  </si>
  <si>
    <t>Diagnosed with paranoid schizophrenia when he was eighteen years old, he had no traces of antipsychotic drugs in his body on the day of the massacre, according to toxicology reports. He did receive counseling and was on long term medication following an incident in South Lake Tahoe in 2000, but he was never charged with a crime nor was he ever legally judged mentally incompetent. In 2000, Sencion was taken into protective custody by local police as part of a mental health commitment, the AP reported. He’d also been hospitalized for psychological troubles as an adult.</t>
  </si>
  <si>
    <t>https://www.kolotv.com/home/headlines/IHOP_Gunman_How_Did_He_Get_An_AK-47_129500563.html; https://latimesblogs.latimes.com/nationnow/2011/09/ihop-shooting-carson-city-eduardo-sencion-schizophrenia.html</t>
  </si>
  <si>
    <t>His ex-wife had claimed that her husband was unstable and physically abusive during their marriage and prior to the accident, according to the AP. A psychiatrist wrote in the divorce court file that Dekraai suffered from post-traumatic stress disorder from the tugboat accident. During a custody suit his ex-wife had filed court papers claiming that he was mentally unstable and had threatened to kill himself or someone else at least once. He was prescribed an antidepressant and a “mood stabilizer.”</t>
  </si>
  <si>
    <t>https://abcnews.go.com/US/seal-beach-massacre-suspect-suffered-ptsd/story?id=14735049</t>
  </si>
  <si>
    <t>Stawicki had a history of mental illness, but no mentioning of using drugs. The state Department of Social and Health Services has no record of Stawicki receiving public mental-health care, including being committed to a state psychiatric hospital.</t>
  </si>
  <si>
    <t>https://www.seattletimes.com/seattle-news/gunman-a-life-full-of-rage-a-shocking-final-act/</t>
  </si>
  <si>
    <t xml:space="preserve">James Holmes dosed up on prescription medication before the atrocity. After the massacre Holmes calmly told detectives he had taken 100mg of the prescription painkiller Vicodin. Aurora police seized four prescription bottles and immunization records when they searched his apartment in July. Holmes was indeed being seen by a psychiatrist. In the weeks prior to the shooting, his psychiatrist had increased Holmes’s dosage of Zoloft. </t>
  </si>
  <si>
    <t>https://www.mic.com/articles/11745/the-joker-drug-james-eagan-holmes-and-heath-ledger-tragedies-show-vicodin-is-a-new-us-epidemic; https://www.denverpost.com/2013/01/06/aurora-theater-shooting-cops-took-pill-bottles-from-holmes-apartment/; https://www.bbc.co.uk/news/resources/idt-sh/aurora_shooting</t>
  </si>
  <si>
    <t>A police search of the home of Accent Signage Systems shooter Andrew Engeldinger found medications commonly prescribed for depression and insomnia, according to a Minneapolis Police Department report. Police found prescription bottles for two anti-depressant medications, Mirtazapine and Trazodone, and for Temazepam, a medication used to treat insomnia, in Engeldinger's home. They also found many empty prescription bottles, including 18 empty prescription bottles for a generic form of the anti-depressant drug Wellbutrin, according to the police report. All of the prescriptions bottles bore Engeldinger's name.</t>
  </si>
  <si>
    <t>https://www.mprnews.org/story/2012/10/08/news/accent-signage-shooter-prescription-medications</t>
  </si>
  <si>
    <t>Adam Peter Lanza had Asperger's Syndrome, a disorder on the autism spectrum that makes social interaction difficult. Adam Lanza's uncle said the boy was prescribed Fanapt, a controversial anti-psychotic medicine. MacDonald had Eskatrol in his system, a weight-loss amphetamine that's since been banned in part for its side effects of psychotic behavior and aggression.</t>
  </si>
  <si>
    <t>https://www.businessinsider.com/adam-lanza-taking-antipsychotic-fanapt-2012-12</t>
  </si>
  <si>
    <t>Aaron Alexis was treated for insomnia but never sought help for mental illness. According to VA records, he never sought an appointment from a mental health specialist, and had previously either canceled or failed to show up for primary care appointments and claims evaluations examinations he had scheduled at VA medical centers. He had also received treatment for mental health conditions at two VA hospitals beginning in August, 2013 following an incident where he called Newport Rhode Island Police to report hearing voices. He had been taking Trazodone, which has been linked to mania and violent behavior.</t>
  </si>
  <si>
    <t>https://www.nbcnews.com/healthmain/va-aaron-alexis-never-sought-mental-health-treatment-4B11199522; https://www.washingtonpost.com/politics/2013/09/18/aee01b22-20a6-11e3-b73c-aab60bf735d0_story.html</t>
  </si>
  <si>
    <t>CNN also detailed the fact Roof was taking antidepressants before the mass murder. While it was known that Roof was abusing suboxone at the time of the murders, the admission of antidepressant use is significant.</t>
  </si>
  <si>
    <t>https://thefreethoughtproject.com/dylan-roof-records-antidepressants/</t>
  </si>
  <si>
    <t>Abdulazeez told police after an April 20th arrest that he had been sniffing powdered caffeine and smoking marijuana, and the spokesman told the AP that he used prescription muscle relaxers for back problems and medication to help him sleep for a night-time manufacturing job. At one point, in 2012 or 2013, he received therapy for drugs and alcohol use. He had also received treatment for depression and often stopped taking his medication. According to a source that was provided by CNN, Abdulazeez was suffering from bipolar disorder.</t>
  </si>
  <si>
    <t>https://www.nbcnews.com/storyline/chattanooga-shooting/chattanooga-tennessee-shooter-mohammad-abdulazeez-history-drug-abuse-n394841; https://www.cnn.com/2015/07/20/us/tennessee-naval-reserve-shooting/index.html; https://www.reuters.com/article/us-usa-tennessee-shooting/before-tennessee-rampage-suspect-texted-friend-link-to-islamic-verse-idUSKCN0PS0H120150719</t>
  </si>
  <si>
    <t>Christopher Harper-Mercer have had a background involving psychiatric treatment. Harper-Mercer’s mother had difficulties in raising her son. She discussed her problems with co-worker Alexis Jefferson, telling Jefferson that she had committed Christopher to a psychiatric hospital when he wouldn’t take his medication. Jefferson continued, “She [Ms. Harper] said that ‘my son is a real big problem of mine, He has some psychological problems. Sometimes he takes his medication, sometimes he doesn’t. And that’s where the big problem is, when he doesn’t take his medication.’ ”</t>
  </si>
  <si>
    <t>https://www.cchrflorida.org/why-the-secrecy-was-oregon-shooter-on-psychiatric-drugs/</t>
  </si>
  <si>
    <t>wasn’t on any medications, wasn’t on drugs</t>
  </si>
  <si>
    <t>Mateen was likely a long-term user of steroids. One coworker said that use might have begun as long ago as 2006. The Post reported last month that he admitted to steroid use on his 2015 application to the Law Enforcement Academy at Indian River State College. His application was denied. G4S said Mateen was not actually interviewed by a psychologist, but rather, a psychologist evaluated the results of a standard test used in job screenings and his test was evaluated by the firm that bought Nudelman's practice, Headquarters for Psychological Evaluation.</t>
  </si>
  <si>
    <t>https://www.palmbeachpost.com/news/omar-mateen-used-steroids-for-years-didn-have-hiv-autopsy-finds/b2tXlB58VaVhfEILg3V0XK/; https://www.scmp.com/news/world/united-states-canada/article/1977077/security-firm-g4s-under-scrutiny-over-mistakes</t>
  </si>
  <si>
    <t>Johnson was prescribed a muscle relaxant, an antidepressant and anti-anxiety and sleep medication, and a nurse offered him tips on managing anger, according to a medical record from a visit on Aug. 15, 2014. He also saw a psychiatrist and was further evaluated for his PTSD symptoms in September of that year. But he denied being "homicidal or suicidal," one entry said, and was not prescribed anti-psychotic drugs. He was receiving medical treatment and counseling from the Dallas VA Medical Center between July and October 2014. When providers called Johnson in October 2014, he requested to put off further assessment for PTSD.</t>
  </si>
  <si>
    <t>https://www.dallasnews.com/news/2016/08/24/dallas-shooter-showed-signs-of-ptsd-when-he-returned-from-afghanistan-va-records-show/; https://www.cbsnews.com/news/army-reservist-who-killed-5-dallas-officers-showed-symptoms-of-ptsd/</t>
  </si>
  <si>
    <t>Cetin was diagnosed with a disruptive disorder, depression, anxiety and attention deficit/hyperactivity disorder (ADHD). He was on three different psychiatric drugs — Prozac, Concerta and guanfacine, a medication to treat ADHD — as of 2015. Reports state that Cetin’s “drug of choice” was alcohol and that he also used marijuana on a regular basis. He claimed he last used alcohol and marijuana in January. Cetin has seen at least four mental-health treatment providers in his life and was involuntarily committed to a psychiatric hospital last November after a suicide attempt. As of Aug. 25, 2016, Cetin was in compliance with weekly sessions for mental health counseling.</t>
  </si>
  <si>
    <t>https://www.seattletimes.com/seattle-news/crime/suspected-cascade-mall-gunman-charged-with-5-counts-of-premeditated-murder/; https://www.cbsnews.com/news/cascade-mall-shooting-suspect-arcan-cetin-zombie-like-arrested-washington/; https://www.nbcnews.com/news/us-news/arcan-cetin-accused-cascade-mall-shooter-charged-five-counts-murder-n654586; https://ssristories.org/treatment-supervision-didnt-stop-alleged-shooter-with-a-troubled-past-the-whidbey-news-times/</t>
  </si>
  <si>
    <t>Police took Esteban Santiago, 26, to a mental health evaluation, which released him after only four days last November. Esteban Santiago, 27, stopped taking the drug Haldol in September because he was experiencing painful side effects, his defense team said.</t>
  </si>
  <si>
    <t>https://www.heralddemocrat.com/news/20171103/princeton-microsoft-sue-us-in-bid-to-save-8216dreamers8217-program-other-nation-and-world-news-in-brief?template=ampart; https://www.nbcnews.com/news/us-news/airport-shooting-suspect-esteban-santiago-sought-help-mental-problems-brother-n704351</t>
  </si>
  <si>
    <t>no sign for mental issue, but legally intoxicated when he killed 5 coworkers; The toxicology report also shows that Neumann had an alcohol concentration of .085, measured by the ethanol, or drinking alcohol, found when the autopsy was performed the day he died.</t>
  </si>
  <si>
    <t>https://www.clickorlando.com/news/2017/08/11/fiamma-shooter-legally-intoxicated-when-he-killed-5-coworkers-autopsy-shows/</t>
  </si>
  <si>
    <t>Records from the Nevada Prescription Monitoring Program obtained Tuesday show Paddock was prescribed 50 10-milligram diazepam tablets by Henderson physician Dr. Steven Winkler on June 21. Paddock purchased the drug — its brand name is Valium — without insurance at a Walgreens store in Reno on the same day it was prescribed. He was supposed to take one pill a day. Autopsy for Vegas shooter Stephen Paddock released. Showed he had drugs in his system, including anti-anxiety medication.</t>
  </si>
  <si>
    <t>https://www.reviewjournal.com/local/the-strip/las-vegas-strip-shooter-prescribed-anti-anxiety-drug-in-june/; https://www.latimes.com/nation/la-na-paddock-autopsy-20180209-story.html</t>
  </si>
  <si>
    <t>Mass murderer Devin Kelley was treated at Peak Behavioral Health while it was owned by UHS, the nation’s largest psychiatric hospital chain under Federal investigation since 2013. From a very early age Kelley was taking prescription psychotropic drugs, which the Food and Drug Administration’s (FDA) Adverse Event Reporting System has linked to homicidal ideation, homicide, physical assaults and abuse, and other violence-related symptoms.</t>
  </si>
  <si>
    <t>https://www.cchrint.org/2017/11/17/texas-church-shooter-universal-health-services/</t>
  </si>
  <si>
    <t>Cruz was in mental health treatment until 14 months ago, when he stopped going. He suffered from ADHD, depression and autism. He also admitted to taking "lots of drugs," including Xanax and marijuana.</t>
  </si>
  <si>
    <t>https://cbs12.com/news/local/parkland-school-shooter-nikolas-cruzs-confession-released; https://www.sun-sentinel.com/local/broward/parkland/florida-school-shooting/fl-sb-shooting-suspect-warnings-20180215-story.html</t>
  </si>
  <si>
    <t>Travis Reinking had been a patient at Methodist Medical Center of Illinois in the Mental Health Unit within the last five years. It appeared that Reinking was not taking any medicine for his schizophrenia.</t>
  </si>
  <si>
    <t>https://www.cnn.com/2018/04/23/us/travis-reinking-guns-trnd/index.html; https://www.usatoday.com/story/news/nation-now/2018/08/22/waffle-house-shooter-travis-reinking-mentally-ill/1065885002/</t>
  </si>
  <si>
    <t>Nicholas Poehl, one of Pagourtzis' attorneys, said that his client did not appear to have a history of mental health or legal issues. Investigators have given no indication that they believe the 17-year-old suspect, Dimitrios Pagourtzis, used Ritalin, which treats attention deficit hyperactivity disorder, or other drugs.</t>
  </si>
  <si>
    <t>https://www.cnn.com/2018/05/21/health/ritalin-school-shootings-oliver-north-bn/index.html; https://www.cbsnews.com/news/nra-links-school-violence-to-ritalin-but-experts-deny-link/</t>
  </si>
  <si>
    <t>Ramos said he had seen five mental health professionals for at least 75 visits before last week's shooting.</t>
  </si>
  <si>
    <t>https://www.usatoday.com/story/news/2018/07/03/ramos-suspect-newspaper-killings-had-long-history-threats-mental-health-issues/753081002/</t>
  </si>
  <si>
    <t>Bowers agreed to voluntarily commit himself to a mental health clinic, but never followed through. The Forest County coroner, Norman J. Wimer, who reviewed the death report, said it described Mr. Bowers’s presumed mental state as “one of depression as indicated by antidepressant drugs found at scene.”  The elder Bowers's body was found underneath a picnic table with antidepressant drugs not far away.</t>
  </si>
  <si>
    <t>https://pittsburgh.cbslocal.com/2018/10/30/pittsburgh-synagogue-shooting-suspect-robert-bowers-past/; https://www.nytimes.com/2018/11/02/us/pittsburgh-gunman-father-rape-case.html; https://www.washingtonpost.com/national/as-questions-linger-about-pittsburgh-suspect-details-emerge-from-his-early-life/2018/11/02/a643c506-dec7-11e8-b732-3c72cbf131f2_story.html</t>
  </si>
  <si>
    <t>Earlier this year, police mental health professionals interviewed and cleared him after sheriffs' deputies found him behaving "irate" and "erratically" at his home, said authorities. Winnett said Long also experimented with molly, a well-known club drug, and took painkillers after a motorcycle accident on a freeway around 2015 that left him with injuries to his arm.</t>
  </si>
  <si>
    <t>https://www.cnn.com/2018/11/08/us/thousand-oaks-gunman/index.html; https://taskandpurpose.com/ian-david-long-thousand-oaks-shooting</t>
  </si>
  <si>
    <t>No mention of taking any medicine. However, Zephen Xaver has a history of psychiatric problems. In 2014, Zaver was taken to a behavioral health center in Indiana.</t>
  </si>
  <si>
    <t>https://www.wndu.com/content/news/Alleged-Fla-bank-shooter-purchased-handgun-with-history-of-mental-health-issues-505063151.html</t>
  </si>
  <si>
    <t>No mention of taking any medicine. Martin underwent the court-ordered psychiatric examination in 1995. The psychiatrist determined that Martin did not have a major mental disorder.</t>
  </si>
  <si>
    <t>https://www.chicagotribune.com/news/breaking/ct-met-aurora-shooting-gary-martin-gun-criminal-record-20190220-story.html</t>
  </si>
  <si>
    <t>Police have found no evidence Craddock, 40, endured financial stressors or health problems or that he had sought mental health treatment.</t>
  </si>
  <si>
    <t>https://www.pressreader.com/usa/richmond-times-dispatch/20190925/281526522778990</t>
  </si>
  <si>
    <t>Police officials have previously said that Betts retrieved psychiatric treatment, but it was unclear when and for what. Autopsy results released Thursday, along with the photos that listed Betts’ belongings, showed that he had cocaine, Xanax and alcohol in his system during his Aug. 4 shooting rampage.</t>
  </si>
  <si>
    <t>https://nypost.com/2019/08/15/connor-betts-had-pocketful-of-mental-health-care-receipts-on-him-during-dayton-massacre/</t>
  </si>
  <si>
    <t>https://www.chicagotribune.com/nation-world/ct-nw-anthony-ferrill-milwaukee-moslon-coors-brewery-shooting-20200228-a2k5ewbaz5dythvae5p5esfr5q-story.html; https://wtmj.com/wisconsins-afternoon-news/2020/02/27/what-anthony-ferrill-did-before-molson-coors-mass-shooting-and-why-original-reports-first-said-fired-employee-committed-it/</t>
  </si>
  <si>
    <t>No mention of taking any medicine or seeing any psychiatrists, but had searched online for "mental illness" and "tactical shooting" a few days before the attack. Roman's mother had concerns about his mental health.</t>
  </si>
  <si>
    <t>https://www.news-leader.com/story/news/crime/2020/06/01/kum-n-go-springfield-missouri-shooting-warrant-mental-health/5309045002/</t>
  </si>
  <si>
    <t>Floyd's parents testified Tuesday, as did a psychiatrist who treated him when he was 13. Dr. Norton Roitman said Floyd was taking Ritalin, a stimulant used to treat attention-deficit disorder, when the boy was referred to him in 1989.</t>
  </si>
  <si>
    <t>https://www.leagle.com/decision/infdco20140923d14; https://murderpedia.org/male.F/f/floyd-zane.htm</t>
  </si>
  <si>
    <t>Approximately four months before the murders, he stopped taking his antipsychotic medication.</t>
  </si>
  <si>
    <t>https://caselaw.findlaw.com/ca-court-of-appeal/1714165.html</t>
  </si>
  <si>
    <t>The parents said Long did not suffer from mental illnesses, did not take any medication and was not suicidal, the deputy wrote. Long had been in rehab for sex addiction.</t>
  </si>
  <si>
    <t>https://www.washingtonpost.com/national/atlanta-shooting-suspect-robert-aaron-long/2021/03/19/9397cdca-87fe-11eb-8a8b-5cf82c3dffe4_story.html; https://www.usatoday.com/story/news/nation/2021/05/11/atlanta-shooting-suspect-robert-aaron-long-indicted-murder-charges/5040919001/</t>
  </si>
  <si>
    <t>"He didn't take any medication. He never drank or took drugs," the relative said, but noted that Alissa had become increasingly withdrawn over the past year and had in the past spoken in paranoid terms about being surveilled by unknown people.</t>
  </si>
  <si>
    <t>https://www.washingtonpost.com/national-security/boulder-shooter-family-shame-grief/2021/03/28/f3dc7918-8fe4-11eb-a74e-1f4cf89fd948_story.html</t>
  </si>
  <si>
    <t>No mention of taking any medicine or seeing any psychiatrists</t>
  </si>
  <si>
    <t>https://www.ocregister.com/2021/04/13/2-weeks-after-mass-shooting-in-orange-medical-state-of-accused-shooter-has-stalled-court-proceedings/</t>
  </si>
  <si>
    <t xml:space="preserve">Based on items observed in the suspect’s bedroom at that time, he was interviewed by the FBI in April 2020. He was take to the hospital for assessment. No Racially Motivated Violent Extremism (RMVE) ideology was identified during the course of the assessment and no criminal violation was found," the statement said. “We do have a lot of mental illness in our family and he never got the help that he needed,” she (Hole's stepsister) said. </t>
  </si>
  <si>
    <t>https://www.newsnationnow.com/us-news/midwest/exclusive-stepsister-of-suspected-fedex-shooter-says-he-never-got-the-help-that-he-needed/; https://www.nbcnews.com/news/us-news/shooting-reported-fedex-facility-indianapolis-n1264249; https://www.cbsnews.com/news/brandon-hole-indianapolis-shooting-gunman-white-supremacist-websites/</t>
  </si>
  <si>
    <t>No one in her family really knew whether her older brother was ever diagnosed with bipolar disorder or other mental health issues.</t>
  </si>
  <si>
    <t>https://www.mercurynews.com/2021/05/28/san-jose-mass-shooting-vta-shooters-father-apologizes-says-his-son-was-bipolar/</t>
  </si>
  <si>
    <t>https://www.thenewstribune.com/news/local/crime/article255847706.html</t>
  </si>
  <si>
    <t>previous threats and a mental health evaluation prompted by state police investigation in June 2021</t>
  </si>
  <si>
    <t>https://www.nytimes.com/2022/05/15/nyregion/gunman-buffalo-shooting-suspect.html</t>
  </si>
  <si>
    <t>Source</t>
  </si>
  <si>
    <t>Source2</t>
  </si>
  <si>
    <t>Source3</t>
  </si>
  <si>
    <t>http://murderpedia.org/male.B/b/beck-matthew.htm</t>
  </si>
  <si>
    <t>http://www.nytimes.com/1998/03/07/nyregion/rampage-connecticut-overview-connecticut-lottery-worker-kills-4-bosses-then.html</t>
  </si>
  <si>
    <t>http://www.vpc.org/studies/wgun980306.htm</t>
  </si>
  <si>
    <t>http://en.wikipedia.org/wiki/Mitchell_Johnson_and_Andrew_Golden</t>
  </si>
  <si>
    <t>http://www.murderpedia.org/male.J/j/johnson-mitchell.htm</t>
  </si>
  <si>
    <t>http://murderpedia.org/male.G/g/golden-andrew-photos.htm</t>
  </si>
  <si>
    <t>http://www.vpc.org/studies/wgun980324.htm</t>
  </si>
  <si>
    <t>https://www.nytimes.com/1998/04/18/us/jonesboro-dazed-by-its-darkest-day.html?mtrref=www.google.com</t>
  </si>
  <si>
    <t>http://en.wikipedia.org/wiki/Columbine_High_School_massacre</t>
  </si>
  <si>
    <t>http://www.slate.com/news-and-politics/2018/03/republicans-say-they-will-end-house-intelligence-committees-russia-investigation.html</t>
  </si>
  <si>
    <t>http://criminalminds.wikia.com/wiki/File:Columbine_victims.jpg</t>
  </si>
  <si>
    <t>https://www.columbine-guide.com/columbine-guns</t>
  </si>
  <si>
    <t>http://www.acolumbinesite.com/weapon.php</t>
  </si>
  <si>
    <t>http://en.wikipedia.org/wiki/Mark_O._Barton</t>
  </si>
  <si>
    <t>http://murderpedia.org/male.B/b/barton-mark.htm</t>
  </si>
  <si>
    <t>http://en.wikipedia.org/wiki/Larry_Gene_Ashbrook</t>
  </si>
  <si>
    <t>http://articles.latimes.com/print/1999/sep/18/news/mn-11519</t>
  </si>
  <si>
    <t>http://murderpedia.org/male.A/a/ashbrook-larry.htm</t>
  </si>
  <si>
    <t>http://www.sbclife.net/Articles/1999/11/sla2</t>
  </si>
  <si>
    <t>http://en.wikipedia.org/wiki/Xerox_murders</t>
  </si>
  <si>
    <t>http://murderpedia.org/male.U/u/uyesugi-byran.htm</t>
  </si>
  <si>
    <t>http://archives.starbulletin.com/2000/06/14/special/story8.html</t>
  </si>
  <si>
    <t>http://murderpedia.org/male.I/i/izquierdo-leyva.htm</t>
  </si>
  <si>
    <t>http://www.dc.state.fl.us/offenderSearch/detail.aspx?Page=Detail&amp;DCNumber=166641&amp;TypeSearch=AI</t>
  </si>
  <si>
    <t>http://en.wikipedia.org/wiki/Wakefield_massacre</t>
  </si>
  <si>
    <t>http://articles.latimes.com/print/2000/dec/27/news/mn-5098</t>
  </si>
  <si>
    <t>http://articles.courant.com/2000-12-28/news/0012280810_1_edgewater-technology-wakefield-happy-time</t>
  </si>
  <si>
    <t>https://www.cbsnews.com/news/murder-charges-in-workplace-shooting/</t>
  </si>
  <si>
    <t>https://www.nytimes.com/2000/12/27/us/7-die-in-rampage-at-company-co-worker-of-victims-arrested.html</t>
  </si>
  <si>
    <t>http://abcnews.go.com/US/story?id=94177</t>
  </si>
  <si>
    <t>http://articles.chicagotribune.com/2001-02-06/news/0102060231_1_wound-engines-gunshot</t>
  </si>
  <si>
    <t>http://murderpedia.org/male.B/b/baker-william.htm</t>
  </si>
  <si>
    <t>http://www.cnn.com/2001/US/02/07/plant.shootings/</t>
  </si>
  <si>
    <t>https://www.southbendtribune.com/news/local/archive-employee-kills-four-at-south-bend-factory/article_aed78cba-ee2d-11e2-ad09-0019bb30f31a.html</t>
  </si>
  <si>
    <t>https://accesswdun.com/article/2002/3/202730</t>
  </si>
  <si>
    <t>https://bloximages.newyork1.vip.townnews.com/southbendtribune.com/content/tncms/assets/v3/editorial/b/ee/bee6c21e-ee33-11e2-8743-0019bb30f31a/51e5734334c30.pdf.pdf</t>
  </si>
  <si>
    <t>https://www.southbendtribune.com/news/local/archive-police-recall-s-incident-with-lockey/article_aa36b908-ee30-11e2-8e04-0019bb30f31a.html</t>
  </si>
  <si>
    <t>http://www.nytimes.com/2003/02/26/us/gunman-kills-four-at-alabama-job-agency.html</t>
  </si>
  <si>
    <t>http://murderpedia.org/male.P/p/patterson-emanuel.htm</t>
  </si>
  <si>
    <t>http://en.wikipedia.org/wiki/Lockheed_Martin_shooting</t>
  </si>
  <si>
    <t>http://murderpedia.org/male.W/w/williams-doug.htm</t>
  </si>
  <si>
    <t>https://www.foxnews.com/story/gunman-slays-five-commits-suicide-at-mississippi-aircraft-plant</t>
  </si>
  <si>
    <t>http://murderpedia.org/male.T/t/tapia-salvador.htm</t>
  </si>
  <si>
    <t>http://www.ncpublicschools.org/docs/cfss/law-enforcement/active-shooter.pdf</t>
  </si>
  <si>
    <t>http://legacy.sandiegouniontribune.com/uniontrib/20040704/news_1n4shoot.html</t>
  </si>
  <si>
    <t>https://www.cbsnews.com/news/sixth-death-in-kc-rampage/</t>
  </si>
  <si>
    <t>KANSAS CITY SHOOTER 'ACTED WITH PURPOSE' PLANT WORKER SHOT 7; KILLED 5, THEN HIMSELF</t>
  </si>
  <si>
    <t>http://murderpedia.org/male.V/v/vang-chai-soua.htm</t>
  </si>
  <si>
    <t>https://en.wikipedia.org/wiki/Chai_Vang</t>
  </si>
  <si>
    <t>http://murderpedia.org/male.G/g/gale-nathan.htm</t>
  </si>
  <si>
    <t>http://www.mtv.com/news/1494653/dimebag-darrell-four-others-killed-in-ohio-concert-shooting/</t>
  </si>
  <si>
    <t>http://www.chadleephotography.com/dimebag-darrell-10-years-gone-december-8-2104/</t>
  </si>
  <si>
    <t>http://murderpedia.org/male.R/r/ratzmann-terry.htm</t>
  </si>
  <si>
    <t>https://en.wikipedia.org/wiki/Terry_Ratzmann</t>
  </si>
  <si>
    <t>http://articles.chicagotribune.com/2005-03-17/news/0503170230_1_herbert-w-armstrong-terry-ratzmann-living-church</t>
  </si>
  <si>
    <t>http://en.wikipedia.org/wiki/Red_Lake_massacre</t>
  </si>
  <si>
    <t>https://www.mprnews.org/story/2015/03/18/red-lake-victims</t>
  </si>
  <si>
    <t>http://murderpedia.org/female.S/s/san-marco-jennifer.htm</t>
  </si>
  <si>
    <t>https://en.wikipedia.org/wiki/Goleta_postal_facility_shootings</t>
  </si>
  <si>
    <t>https://www.denverpost.com/2006/02/01/death-toll-at-8-in-rampage-by-former-postal-worker/</t>
  </si>
  <si>
    <t>http://murderpedia.org/male.H/h/huff-kyle.htm</t>
  </si>
  <si>
    <t>https://en.wikipedia.org/wiki/Capitol_Hill_massacre</t>
  </si>
  <si>
    <t>https://alchetron.com/Capitol-Hill-massacre</t>
  </si>
  <si>
    <t>https://web.northeastern.edu/jfox/Documents/CapitolHillPanelReport.pdf</t>
  </si>
  <si>
    <t>http://en.wikipedia.org/wiki/Amish_school_shooting</t>
  </si>
  <si>
    <t>http://www.nytimes.com/2006/10/03/us/03amish.html?pagewanted=all&amp;_r=0</t>
  </si>
  <si>
    <t>https://en.wikipedia.org/wiki/West_Nickel_Mines_School_shooting</t>
  </si>
  <si>
    <t>http://www.nytimes.com/2006/10/03/us/03amish.html</t>
  </si>
  <si>
    <t>http://abcnews.go.com/US/amish-school-shooters-widow-marie-monville-remembers-tragedy/story?id=20417790</t>
  </si>
  <si>
    <t>http://en.wikipedia.org/wiki/Trolley_Square_shooting</t>
  </si>
  <si>
    <t>http://www.foxnews.com/story/2007/02/13/gunman-kills-5-in-shooting-spree-at-salt-lake-city-mall-before-being-killed-by/</t>
  </si>
  <si>
    <t>https://www.ksl.com/index.php?sid=2410704&amp;nid=481</t>
  </si>
  <si>
    <t>Gunman reportedly stalked mall before mass killing</t>
  </si>
  <si>
    <t>http://en.wikipedia.org/wiki/Virginia_Tech_massacre</t>
  </si>
  <si>
    <t>http://en.wikipedia.org/wiki/Seung-Hui_Cho</t>
  </si>
  <si>
    <t>https://www.politico.com/story/2013/04/gun-control-high-capacity-gun-magazines-090185</t>
  </si>
  <si>
    <t>http://www.fairfaxunderground.com/forum/read/2/2531950.html</t>
  </si>
  <si>
    <t>http://murderpedia.org/male.P/p/peterson-tyler.htm</t>
  </si>
  <si>
    <t>http://behindthebluewall.blogspot.com/2010/04/wi-after-deputy-tyler-peterson-killed.html</t>
  </si>
  <si>
    <t>Gunman in Rampage Had Been Certified to Be an Officer, State Authorities Say</t>
  </si>
  <si>
    <t>http://en.wikipedia.org/wiki/Westroads_Mall_shooting</t>
  </si>
  <si>
    <t>http://murderpedia.org/male.H/h/hawkins-robert-victims.htm</t>
  </si>
  <si>
    <t>http://murderpedia.org/male.H/h/hawkins-robert.htm</t>
  </si>
  <si>
    <t>9 dead in gun rampage at shopping mall</t>
  </si>
  <si>
    <t>http://en.wikipedia.org/wiki/Kirkwood_City_Council_shooting</t>
  </si>
  <si>
    <t>http://fox2now.com/2018/02/07/who-was-cookie-thornton/</t>
  </si>
  <si>
    <t>http://murderpedia.org/male.K/k/kazmierczak.htm</t>
  </si>
  <si>
    <t>http://murderpedia.org/male.H/h/higdon-wesley.htm</t>
  </si>
  <si>
    <t>http://en.wikipedia.org/wiki/Atlantis_Plastics_shooting</t>
  </si>
  <si>
    <t>http://en.wikipedia.org/wiki/Carthage_nursing_home_shooting</t>
  </si>
  <si>
    <t>http://murderpedia.org/male.W/w/wong-jiverly.htm</t>
  </si>
  <si>
    <t>http://en.wikipedia.org/wiki/Binghamton_shootings</t>
  </si>
  <si>
    <t>http://en.wikipedia.org/wiki/2009_Fort_Hood_shooting</t>
  </si>
  <si>
    <t>http://en.wikipedia.org/wiki/Nidal_Malik_Hasan</t>
  </si>
  <si>
    <t>http://en.wikipedia.org/wiki/Lakewood,_Washington_police_officer_shooting</t>
  </si>
  <si>
    <t>http://en.wikipedia.org/wiki/Maurice_Clemmons</t>
  </si>
  <si>
    <t>http://www.huffingtonpost.com/2010/06/07/gerardo-regalado-miami-gu_n_603061.html</t>
  </si>
  <si>
    <t>http://www.dailymail.co.uk/news/article-1284915/Florida-restaurant-shooting-Gerardo-Regalado-kills-4-women-including-wife.html</t>
  </si>
  <si>
    <t>http://en.wikipedia.org/wiki/Hartford_Distributors_shooting</t>
  </si>
  <si>
    <t>http://www.pressherald.com/2010/08/04/worker-who-lost-job-pulls-gun-kills-8-in-cold-as-ice-rampage_2010-08-04/</t>
  </si>
  <si>
    <t>http://en.wikipedia.org/wiki/2011_Tucson_shooting#Shooting</t>
  </si>
  <si>
    <t>http://en.wikipedia.org/wiki/2011_IHOP_shooting#The_perpetrator</t>
  </si>
  <si>
    <t>http://en.wikipedia.org/wiki/2011_Seal_Beach_shooting</t>
  </si>
  <si>
    <t>http://www.nola.com/crime/index.ssf/2012/02/shooter_in_atlanta_spa_killing.html</t>
  </si>
  <si>
    <t>http://en.wikipedia.org/wiki/Oikos_University_shooting</t>
  </si>
  <si>
    <t>http://en.wikipedia.org/wiki/2012_Seattle_cafe_shooting_spree</t>
  </si>
  <si>
    <t>http://en.wikipedia.org/wiki/2012_Aurora_shooting</t>
  </si>
  <si>
    <t>http://en.wikipedia.org/wiki/Wisconsin_Sikh_temple_shooting</t>
  </si>
  <si>
    <t>http://en.wikipedia.org/wiki/2012_Minneapolis_workplace_shooting</t>
  </si>
  <si>
    <t>http://en.wikipedia.org/wiki/Sandy_Hook_Elementary_School_shooting#Perpetrator</t>
  </si>
  <si>
    <t>http://www.inquisitr.com/647676/puerto-rico-shooting-aguas-buenas-2013/</t>
  </si>
  <si>
    <t>http://en.wikipedia.org/wiki/Washington_Navy_Yard_shooting#Perpetrator</t>
  </si>
  <si>
    <t>http://www.nydailynews.com/news/national/killed-woman-threatened-eviction-california-indian-reservation-cops-article-1.1622207</t>
  </si>
  <si>
    <t>http://www.nytimes.com/2014/11/09/us/death-toll-rises-to-5-in-school-shooting.html?smid=re-share</t>
  </si>
  <si>
    <t>http://www.firstcoastnews.com/story/news/nation/2014/11/03/fourth-student-high-school-shooting-dies/18400611/</t>
  </si>
  <si>
    <t>http://kdvr.com/2014/10/24/6-reported-hurt-in-shooting-at-seattle-area-high-school/</t>
  </si>
  <si>
    <t>http://www.theguardian.com/us-news/2014/nov/01/washington-school-shootings-third-victim-dies</t>
  </si>
  <si>
    <t>http://www.cnn.com/2014/10/24/us/washington-school-shooting/index.html?hpt=hp_t1</t>
  </si>
  <si>
    <t>https://en.wikipedia.org/wiki/Marysville_Pilchuck_High_School_shooting</t>
  </si>
  <si>
    <t>http://www.usatoday.com/story/news/nation/2015/06/17/charleston-south-carolina-shooting/28902017/</t>
  </si>
  <si>
    <t>https://www.postandcourier.com/church_shooting/unsealed-documents-shed-light-on-dylann-roof-s-mental-health/article_404a01bc-e959-11e6-ad24-0f32fef2c5bb.html</t>
  </si>
  <si>
    <t>http://www.cbsnews.com/news/report-police-officer-shot-near-tennessee-army-recruiting-center/</t>
  </si>
  <si>
    <t>https://en.wikipedia.org/wiki/2015_Chattanooga_shootings</t>
  </si>
  <si>
    <t>http://www.oregonlive.com/pacific-northwest-news/index.ssf/2015/10/horror_in_roseburg_10_minutes.html#incart_maj-story-1</t>
  </si>
  <si>
    <t>https://www.nytimes.com/2015/10/06/us/mother-of-oregon-gunman-wrote-of-keeping-firearms.html</t>
  </si>
  <si>
    <t>http://www.cnn.com/2015/12/03/us/what-we-know-san-bernardino-mass-shooting/index.html</t>
  </si>
  <si>
    <t>https://en.wikipedia.org/wiki/2015_San_Bernardino_attack</t>
  </si>
  <si>
    <t>https://www.nytimes.com/2015/12/04/us/weapons-in-san-bernardino-shootings-were-legally-obtained.html</t>
  </si>
  <si>
    <t>https://en.wikipedia.org/wiki/2016_Kalamazoo_shootings</t>
  </si>
  <si>
    <t>http://www.mlive.com/news/kalamazoo/index.ssf/2016/04/jason_dalton_trying_to_work_th.html</t>
  </si>
  <si>
    <t>https://en.wikipedia.org/wiki/Omar_Mateen</t>
  </si>
  <si>
    <t>http://www.lfpress.com/2016/06/13/orlando-shooter-was-bipolar-mentally-unstable-says-ex-wife; http://www.telegraph.co.uk/news/2016/06/12/omar-mateen-everything-we-know-so-far-about-orlando-gunman/</t>
  </si>
  <si>
    <t>https://www.newsday.com/news/nation/orlando-shooting-victims-1.11908584</t>
  </si>
  <si>
    <t>http://heavy.com/news/2016/07/micah-xavier-x-johnson-dallas-police-shooting-sniper-gunman-shooter-suspect-name-identified-photos-facebook-video/</t>
  </si>
  <si>
    <t>http://www.chicagotribune.com/news/nationworld/ct-dallas-gunman-micah-johnson-army-discharge-20160715-story.html; http://crimescenedb.com/the-2016-dallas-sniper-attack/</t>
  </si>
  <si>
    <t>https://www.nbcnews.com/storyline/dallas-police-ambush/suspect-dallas-sniper-attacks-believed-be-lone-gunman-n606336</t>
  </si>
  <si>
    <t>http://www.cnn.com/2016/09/23/us/washington-mall-shooting/</t>
  </si>
  <si>
    <t>http://www.kiro7.com/news/local/cascade-mall-shooting-video-released-in-arcan-cetin-case/461724123; http://heavy.com/news/2016/09/arcan-cetin-cascade-mall-burlington-washington-shooting-suspect-shooter-name/; https://www.washingtonpost.com/news/post-nation/wp/2016/09/25/after-day-long-manhunt-police-arrest-20-year-old-in-washington-state-mall-killings/?utm_term=.97eae3fb49f8</t>
  </si>
  <si>
    <t>https://heavy.com/news/2016/09/arcan-cetin-cascade-mall-burlington-washington-shooting-suspect-shooter-name/</t>
  </si>
  <si>
    <t>https://en.wikipedia.org/wiki/Fort_Lauderdale_airport_shooting</t>
  </si>
  <si>
    <t>https://www.theguardian.com/us-news/2017/jan/07/florida-shooting-suspect-esteban-santiago-mental-health-fbi</t>
  </si>
  <si>
    <t>https://www.empireboobookitty.com/2017/01/esteban-santiago-race-ethnicity-f/</t>
  </si>
  <si>
    <t>https://www.clickorlando.com/news/fiamma-shooter-legally-intoxicated-when-he-killed-5-coworkers-autopsy-shows</t>
  </si>
  <si>
    <t>https://en.wikipedia.org/wiki/Stephen_Paddock</t>
  </si>
  <si>
    <t>http://www.independent.co.uk/news/world/americas/stephen-paddock-severe-mental-illness-undiagnosed-fbi-investigators-las-vegas-shooting-a7990021.html; http://www.foxnews.com/us/2017/10/04/expert-psychological-autopsy-could-help-uncover-motive-in-las-vegas-massacre.html</t>
  </si>
  <si>
    <t>https://en.wikipedia.org/wiki/Sutherland_Springs_church_shooting</t>
  </si>
  <si>
    <t>https://www.npr.org/sections/thetwo-way/2017/11/07/562607996/before-his-military-trial-texas-shooter-escaped-mental-health-facility</t>
  </si>
  <si>
    <t>https://www.cnn.com/2018/01/29/us/pennsylvania-car-wash-shooting/index.html</t>
  </si>
  <si>
    <t>https://www.cbsnews.com/news/pennsylvania-car-wash-shooting-suspect-jealousy-relatives-say/</t>
  </si>
  <si>
    <t>https://en.wikipedia.org/wiki/Stoneman_Douglas_High_School_shooting</t>
  </si>
  <si>
    <t>http://www.sun-sentinel.com/local/broward/parkland/florida-school-shooting/fl-florida-school-shooting-guns-20180215-story.html</t>
  </si>
  <si>
    <t>https://www.cnn.com/2018/04/23/us/travis-reinking-guns-trnd/index.html</t>
  </si>
  <si>
    <t>https://www.cnn.com/2018/04/22/us/travis-reinking-waffle-house-shooting/index.html</t>
  </si>
  <si>
    <t>https://thehill.com/opinion/national-security/385200-waffle-house-shooting-illustrates-the-danger-posed-by-gun-free</t>
  </si>
  <si>
    <t>https://www.cnn.com/2018/05/18/us/dimitrios-pagourtzis-santa-fe-suspect/index.html</t>
  </si>
  <si>
    <t>https://www.thenationalherald.com/201504/dimitrios-pagourtzis-is-said-to-have-used-fathers-guns/</t>
  </si>
  <si>
    <t>https://www.detroitnews.com/story/opinion/columnists/nolan-finley/2018/05/23/gun-control-school-shootings-santa-fe/634007002/</t>
  </si>
  <si>
    <t>https://www.capitalgazette.com/news/annapolis/bs-md-gazette-shooting-20180628-story.html</t>
  </si>
  <si>
    <t>https://en.wikipedia.org/wiki/Capital_Gazette_shooting</t>
  </si>
  <si>
    <t>https://www.wbaltv.com/article/court-records-shooting-suspect-tried-to-have-relationship-with-former-classmate/22003762</t>
  </si>
  <si>
    <t>https://www.bbc.com/news/world-us-canada-46022930</t>
  </si>
  <si>
    <t>https://nypost.com/2018/10/31/accused-synagogue-gunman-legally-purchased-arsenal-of-guns/</t>
  </si>
  <si>
    <t>https://www.nbcnews.com/news/us-news/pittsburgh-synagogue-shooting-suspect-robert-bowers-makes-first-court-appearance-n925751</t>
  </si>
  <si>
    <t>https://www.nytimes.com/2018/11/08/us/shooting-california-thousand-oaks.html</t>
  </si>
  <si>
    <t>https://www.cnn.com/2018/11/08/us/thousand-oaks-gunman/index.html</t>
  </si>
  <si>
    <t>https://abc7chicago.com/thousand-oaks-shooting-suspect-what-we-know/4645948/</t>
  </si>
  <si>
    <t>https://www.usatoday.com/story/opinion/2018/11/08/gun-control-failed-thousand-oaks-california-debates-editorials/1932461002/</t>
  </si>
  <si>
    <t>https://www.latimes.com/local/california/la-me-ln-borderline-update-20181207-story.html</t>
  </si>
  <si>
    <t>https://en.wikipedia.org/wiki/2019_Sebring_shooting</t>
  </si>
  <si>
    <t>https://www.wfla.com/news/local-news/sheriffs-office-zephen-xaver-bought-gun-days-before-sebring-bank-shooting/1733170871</t>
  </si>
  <si>
    <t>https://www.wptv.com/news/state/accused-bank-shooter-zephen-xaver-fascinated-with-violence-ex-girlfriend-says</t>
  </si>
  <si>
    <t>https://en.wikipedia.org/wiki/Aurora,_Illinois_shooting</t>
  </si>
  <si>
    <t>https://www.npr.org/2019/02/16/695448140/illinois-gunman-opened-fire-when-he-learned-hed-lose-his-job-police-say</t>
  </si>
  <si>
    <t>https://www.heraldnet.com/nation-world/man-who-killed-5-in-workplace-had-just-been-told-he-was-fired/</t>
  </si>
  <si>
    <t>https://www.breitbart.com/politics/2019/02/16/illinois-shooting-occurred-in-gun-free-zone/</t>
  </si>
  <si>
    <t>https://en.wikipedia.org/wiki/Virginia_Beach_shooting</t>
  </si>
  <si>
    <t>https://www.cnn.com/2019/06/02/us/virginia-beach-shooting-sunday/index.html</t>
  </si>
  <si>
    <t>https://heavy.com/news/2019/05/dewayne-craddock/</t>
  </si>
  <si>
    <t>https://heavy.com/news/2019/08/patrick-crusius/</t>
  </si>
  <si>
    <t>https://en.wikipedia.org/wiki/2019_El_Paso_shooting#Suspect</t>
  </si>
  <si>
    <t>https://kvoa.com/news/2019/08/05/the-latest-el-paso-victim-dies-raising-death-toll-to-21/</t>
  </si>
  <si>
    <t>https://www.washingtonpost.com/nation/2019/08/04/el-paso-shooting-victims/</t>
  </si>
  <si>
    <t>https://www.nbcnews.com/news/us-news/dayton-police-still-don-t-know-if-gunman-targeted-sister-n1039236</t>
  </si>
  <si>
    <t>https://abcnews.go.com/US/wireStory/ohio-shooter-wrestled-dark-thoughts-64815280</t>
  </si>
  <si>
    <t>https://www.wsj.com/articles/dayton-shooter-used-ar-15-pistol-smaller-version-of-popular-rifle-11565045046</t>
  </si>
  <si>
    <t>https://en.wikipedia.org/wiki/2019_Dayton_shooting#Victims</t>
  </si>
  <si>
    <t>https://en.wikipedia.org/wiki/Milwaukee_brewery_shooting</t>
  </si>
  <si>
    <t>https://newsone.com/3904853/anthony-ferrill-milwaukee-brewery-shooter-identified/</t>
  </si>
  <si>
    <t>https://siouxlandnews.com/news/nation-world/milwaukee-police-search-house-in-wake-of-brewery-shooting</t>
  </si>
  <si>
    <t>https://www.jsonline.com/story/news/local/2020/02/26/active-shooter-reported-molsoncoors-campus-unknown-injuries/4884282002/</t>
  </si>
  <si>
    <t>https://www.kiro7.com/news/trending/ive-been-shot-audio-paints-frantic-picture-shooting-that-killed-missouri-officer-3-others/THC32OGO75BR7FLTMXL4VUFYFE/</t>
  </si>
  <si>
    <t>https://www.news-leader.com/story/news/crime/2020/04/08/springfield-kum-and-go-shooting-police-seize-ammo-shooter-apartment/2968217001/</t>
  </si>
  <si>
    <t>https://lasvegassun.com/news/2020/feb/06/las-vegas-mass-killer-wants-us-supreme-court-to-bl/</t>
  </si>
  <si>
    <t>https://murderpedia.org/male.F/f/floyd-zane-photos.htm</t>
  </si>
  <si>
    <t>https://azdailysun.com/four-people-killed-in-idaho-bar-shooting-suspect-kills-self/article_163bed64-5202-50e8-99ea-95c04515ad99.html</t>
  </si>
  <si>
    <t>https://www.washingtonpost.com/archive/politics/2003/10/26/nation-in-brief/b4387d2d-c511-4375-bf8a-860ae19a0488/</t>
  </si>
  <si>
    <t>https://pendoreillerivervalley.com/four-killed-in-oldtown-shooting-p111-119.htm</t>
  </si>
  <si>
    <t>https://www.theadvocate.com/baton_rouge/news/courts/article_d3aff50e-2a97-11e7-8eef-432babe88350.html</t>
  </si>
  <si>
    <t>https://www.wafb.com/story/6546399/baton-rouge-deadly-church-shooting-anniversary/</t>
  </si>
  <si>
    <t>https://www.nbcnews.com/id/wbna23699429</t>
  </si>
  <si>
    <t>https://www.nytimes.com/2021/03/18/us/robert-aaron-long-atlanta-spa-shooting.html</t>
  </si>
  <si>
    <t>https://en.wikipedia.org/wiki/2021_Atlanta_spa_shootings</t>
  </si>
  <si>
    <t>https://ewscripps.brightspotcdn.com/59/5c/5f1e05ed486f9dfea6f1bc9503d7/affidavit-for-arrest-warrant-alissa-redacted.pdf</t>
  </si>
  <si>
    <t>https://www.cbsnews.com/news/boulder-shooting-victims-what-we-know/</t>
  </si>
  <si>
    <t>https://www.nytimes.com/2021/03/31/us/shooting-orange-california.html</t>
  </si>
  <si>
    <t>https://losangeles.cbslocal.com/2021/04/03/shooting-orange-business-park-suspect-aminiadab-gaxiola-gonzalez/</t>
  </si>
  <si>
    <t>https://en.wikipedia.org/wiki/Indianapolis_FedEx_shooting</t>
  </si>
  <si>
    <t>https://i.imgur.com/012R4RW.jpg</t>
  </si>
  <si>
    <t>https://www.nbcnews.com/news/us-news/shooting-reported-fedex-facility-indianapolis-n1264249</t>
  </si>
  <si>
    <t>https://en.wikipedia.org/wiki/2021_San_Jose_shooting</t>
  </si>
  <si>
    <t>https://www.cnn.com/2021/05/27/us/san-jose-shooting-victims/index.html</t>
  </si>
  <si>
    <t>https://www.sfchronicle.com/projects/2021/san-jose-rail-yard-shooting-diagrams/</t>
  </si>
  <si>
    <t>https://myvillager.com/wp-content/uploads/2021/09/Suggs-Antoine-Darnique-9.21.21.pdf</t>
  </si>
  <si>
    <t>https://www.thenewstribune.com/news/local/crime/article255449171.html</t>
  </si>
  <si>
    <t>https://www.king5.com/video/news/crime/22-year-old-charged-with-4-counts-of-murder-for-quadruple-shooting-in-tacoma/281-3377808d-4d86-402b-9362-4169eeaa3b05</t>
  </si>
  <si>
    <t>https://www.americanpost.news/the-hispanic-man-who-murdered-his-daughters-in-a-sacramento-church-had-a-history-of-domestic-violence-and-assault-on-a-police-officer/</t>
  </si>
  <si>
    <t>https://www.nytimes.com/live/2022/05/15/nyregion/shooting-buffalo-ny; https://www.washingtonpost.com/investigations/2022/05/15/buffalo-shooting-gun-bought-bushmaster/</t>
  </si>
  <si>
    <t>https://crimeresearch.org/wp-content/uploads/2022/05/spree-killer-manifesto.pdf</t>
  </si>
  <si>
    <t>Total Killed</t>
  </si>
  <si>
    <t>Killed in public</t>
  </si>
  <si>
    <t>Wounded</t>
  </si>
  <si>
    <t>Suicide</t>
  </si>
  <si>
    <t>Killed by police</t>
  </si>
  <si>
    <t>Part of other crime</t>
  </si>
  <si>
    <t>1 (while the government did not prosecute this as terrorism case or a hate crime, there is evidence that it was)</t>
  </si>
  <si>
    <t>1 (Shot by police a couple of days later)</t>
  </si>
  <si>
    <t>0 (Hate Crime)</t>
  </si>
  <si>
    <t>1 (drive-by shooting)</t>
  </si>
  <si>
    <t>1 (Terroism)</t>
  </si>
  <si>
    <t>0 (Hate crime, targeted white officers)</t>
  </si>
  <si>
    <t>0 (an act of domestic terrorism and a possible hate crime)</t>
  </si>
  <si>
    <t>0 (Kidnapping)</t>
  </si>
  <si>
    <t>Share of Mass Public Shooter</t>
  </si>
  <si>
    <t>Difference</t>
  </si>
  <si>
    <t>White (Excluding Middle Eastern)</t>
  </si>
  <si>
    <t>65 and over</t>
  </si>
  <si>
    <t>61-65</t>
  </si>
  <si>
    <t>56-60</t>
  </si>
  <si>
    <t>51-55</t>
  </si>
  <si>
    <t>46-50</t>
  </si>
  <si>
    <t>41-45</t>
  </si>
  <si>
    <t>36-40</t>
  </si>
  <si>
    <t>31-35</t>
  </si>
  <si>
    <t>26-30</t>
  </si>
  <si>
    <t>21-25</t>
  </si>
  <si>
    <t>16-20</t>
  </si>
  <si>
    <t>11-15</t>
  </si>
  <si>
    <t>Number killed in Public</t>
  </si>
  <si>
    <t>Number of attacks per year</t>
  </si>
  <si>
    <t>Looks like a .32 [caliber handgun] was involved</t>
  </si>
  <si>
    <t>Location</t>
  </si>
  <si>
    <t>Summary</t>
  </si>
  <si>
    <t>Workplace</t>
  </si>
  <si>
    <t>he is upset about his salary, has disputes with his boss</t>
  </si>
  <si>
    <t xml:space="preserve">School </t>
  </si>
  <si>
    <t>Mitchell Scott Johnson, 13, and Andrew Douglas Golden, 11, two juveniles, ambushed students and teachers as they left the school; they were apprehended by police at the scene.</t>
  </si>
  <si>
    <t>Eric Harris, 18, and Dylan Klebold, 17, opened fire throughout Columbine High School before committing suicide.</t>
  </si>
  <si>
    <t>in a supermarket</t>
  </si>
  <si>
    <t>On 3 June 1999, at approximately 5:15 in the morning, Floyd entered an Albertson's supermarket in Las Vegas and opened fire on random individuals in the store using a shotgun.</t>
  </si>
  <si>
    <t>Home/Brokerage House</t>
  </si>
  <si>
    <t>Day trader Mark O. Barton, 44, who had recently lost a substantial sum of money, went on a shooting spree through two day-trading firms. He started at the All-Tech Investment Group, where he worked, then went on to Momentum Securities. He fled and hours later, after being cornered by police outside a gas station, committed suicide. (Two days before the spree, he killed his wife and two children with a hammer.)</t>
  </si>
  <si>
    <t>Church</t>
  </si>
  <si>
    <t>Larry Gene Ashbrook, 47, opened fire inside the Wedgwood Baptist Church during a prayer rally before committing suicide.</t>
  </si>
  <si>
    <t>Byran Koji Uyesugi, 40, a Xerox service technician, opened fire inside the building with a 9mm Glock. He fled and was later apprehended by police.</t>
  </si>
  <si>
    <t>A housekeeper opened fire inside a hotel crowded with football fans in town for a bowl game, killing four co-workers before shooting a fifth person dead as he tried to escape. The gunman then carjacked another vehicle without hurting that driver and drove a short distance before he was apprehended by police.</t>
  </si>
  <si>
    <t>Michael McDermott, 42, opened fire on co-workers at Edgewater Technology and was later arrested.</t>
  </si>
  <si>
    <t>Fired employee William D. Baker, 66, opened fire at his former Navistar workplace before committing suicide.</t>
  </si>
  <si>
    <t>A man shot four co-workers to death at an aircraft parts plant Friday, then fired at police from a stolen company van during a high-speed chase that ended with him killing himself.</t>
  </si>
  <si>
    <t>at a temporary employment agency</t>
  </si>
  <si>
    <t>A man looking for work opened fire at a temporary employment agency in an argument over a CD player, killing four fellow job-seekers and wounding a fifth.</t>
  </si>
  <si>
    <t>Assembly line worker Douglas Williams, 48, opened fire at his Lockheed Martin workplace in a racially motivated attack before committing suicide.</t>
  </si>
  <si>
    <t>at an auto parts company</t>
  </si>
  <si>
    <t>A man who was fired from his job at an auto parts company six months ago returned Wednesday with a handgun and shot six former co-workers, killing them all, authorities said. He then waged a gunbattle with police before a SWAT team member fatally wounded him. Salvador Tapia, 36, who had been arrested a dozen times on weapons, assault and other charges, died after being transported to a hospital, police said. Four of his victims died at the scene - slain among a maze of engine parts, crates and 55-gallon drums.</t>
  </si>
  <si>
    <t>in a small-town tavern</t>
  </si>
  <si>
    <t>A man fatally shot his former girlfriend and three other people in a small-town tavern, then killed himself hours later as sheriff's deputies approached him in his car, authorities said.</t>
  </si>
  <si>
    <t>The 21-year-old meatpacking plant worker used two handguns to shoot seven co-workers, killing five of them, then killed himself.</t>
  </si>
  <si>
    <t>Forest(on a hunting trip)</t>
  </si>
  <si>
    <t>Vang, a six-year veteran of the California National Guard, shot eight people while on a hunting trip in northern Wisconsin on November 21, 2004; six were killed and two were wounded.</t>
  </si>
  <si>
    <t>Heavy metal band Pantera's concert</t>
  </si>
  <si>
    <t>Nathan Gale, 25, possibly upset about the breakup of Pantera, gunned down former Pantera guitarist Dimebag Darrell and three others at a Damageplan show before a police officer fatally shot Gale.</t>
  </si>
  <si>
    <t>Living Church of God member Terry Michael Ratzmann, 44, opened fire at a church meeting at a Sheraton hotel before committing suicide.</t>
  </si>
  <si>
    <t>Jeffrey Weise, 16, murdered his grandfather, who was a police officer, and grandfather's girlfriend. Weise then drove his grandfather's squad car to Red Lake Senior High School and opened fire on the reservation campus, killing another seven people before committing suicide.</t>
  </si>
  <si>
    <t>Former postal worker Jennifer Sanmarco, 44, shot dead a former neighbor then drove to the mail processing plant where she used to work. Inside, she opened fire, killing six employees before committing suicide.</t>
  </si>
  <si>
    <t>House</t>
  </si>
  <si>
    <t>Kyle Aaron Huff, 28, opened fire at a rave afterparty in the Capitol Hill neighborhood of Seattle before committing suicide.</t>
  </si>
  <si>
    <t>inside the Ministry of Jesus Christ Church</t>
  </si>
  <si>
    <t>A man opened fire Sunday morning at a church hitting five people, four of them fatally before abducting his wife, whom he later shot to death at another location, authorities said.</t>
  </si>
  <si>
    <t>Charles Carl Roberts, 32, shot 10 young girls in a one-room schoolhouse in Bart Township, killing 5, before taking his own life.</t>
  </si>
  <si>
    <t>Mall</t>
  </si>
  <si>
    <t>Sulejman Talović, 18, rampaged through the shopping center until he was shot dead by police.</t>
  </si>
  <si>
    <t>School</t>
  </si>
  <si>
    <t>Virginia Tech student Seung-Hui Cho, 23, opened fire on his school's campus before committing suicide.</t>
  </si>
  <si>
    <t>Apartment</t>
  </si>
  <si>
    <t>Off-duty sheriff's deputy Tyler Peterson, 20, opened fire inside an apartment after an argument at a homecoming party. He fled the scene and later committed suicide.</t>
  </si>
  <si>
    <t>Robert A. Hawkins, 19, opened fire inside Westroads Mall before committing suicide.</t>
  </si>
  <si>
    <t>City hall</t>
  </si>
  <si>
    <t>Charles "Cookie" Lee Thornton, 52, went on a rampage at the city hall before being shot and killed by police.</t>
  </si>
  <si>
    <t>27-year-old former sociology student at Northern Illinois University, opened fire on students in a lecture hall before turning the gun on himself</t>
  </si>
  <si>
    <t>at Leeds father’s Santa Maria auto salvage yard</t>
  </si>
  <si>
    <t>Lee Isaac Bedwell Leeds shot and killed his father and three other men whom he believed were conspiring to kill him.</t>
  </si>
  <si>
    <t>Disgruntled employee Wesley Neal Higdon, 25, shot up an Atlantis Plastics factory after he was escorted out of his workplace for an argument with a supervisor. Higdon shot the supervisor outside the factory before opening fire on coworkers inside. He then committed suicide.</t>
  </si>
  <si>
    <t>Carthage Nursing Home shooting: Robert Stewart, 45, opened fire at a nursing home where his estranged wife worked before he was shot and arrested by a police officer.</t>
  </si>
  <si>
    <t>American Civic Association center for immigrants</t>
  </si>
  <si>
    <t>Binghamton Shootings: Jiverly Wong, 41, opened fire at an American Civic Association center for immigrants before committing suicide.</t>
  </si>
  <si>
    <t>Military base</t>
  </si>
  <si>
    <t>surrendering to the police.</t>
  </si>
  <si>
    <t>coffee shop</t>
  </si>
  <si>
    <t>Coffee Shop Police Killings: Maurice Clemmons, 37, a felon who was out on bail for child-rape charges, entered a coffee shop and shot four police officers. Clemmons, who was wounded fleeing the scene, was later shot dead after a two-day manhunt.</t>
  </si>
  <si>
    <t>a car park outside the Yoyito Restaurant in Hialeah/at a restaurant in Florida</t>
  </si>
  <si>
    <t>38-year-old Gerardo Regalado kills four, wounds three with a .45-caliber semi-automatic pistol at a restaurant in Hialeah, Florida, before committing suicide.</t>
  </si>
  <si>
    <t>at a warehouse owned by Hartford Distributors, a beer distribution company</t>
  </si>
  <si>
    <t>Hartford Beer Distributor Shootings: Omar S. Thornton, 34, shot up his Hartford Beer Distributor workplace after facing disciplinary issues, then committed suicide.</t>
  </si>
  <si>
    <t>in a supermarket parking lot</t>
  </si>
  <si>
    <t>a gunman opened fire at a public gathering outside a grocery in Tucson, Arizona, killing six people including a 9-year-old girl and wounding at least 12 others. Congresswoman Gabrielle Giffords was severely injured with a gunshot to the head.</t>
  </si>
  <si>
    <t>in a branch of the International House of Pancakes restaurant</t>
  </si>
  <si>
    <t>Eduardo Sencion, 32, entered an IHOP restaurant in Carson City, NV and shot 12 people. Five died, including three National Guard members.</t>
  </si>
  <si>
    <t>at the Salon Meritage hair salon/in the parking lot</t>
  </si>
  <si>
    <t>Eight people died in a shooting at Salon Meritage hair salon in Seal Beach, CA. The gunman, 41-year-old Scott Evans Dekraai, killed six women and two men dead, while just one woman survived. It was Orange County’s deadliest mass killing.</t>
  </si>
  <si>
    <t>Company office</t>
  </si>
  <si>
    <t>Went in and killed family members</t>
  </si>
  <si>
    <t>Read more at http://www.wral.com/news/local/story/10927662/#6PChOfVP83qu0x9M.99</t>
  </si>
  <si>
    <t>One Goh is accused of shooting to death seven students and wounding three others in a classroom at Oikos University, a small Christian college. The gunman told the students in the classroom to line up against the wall, and exclaimed "I'm going to kill you all!" before firing the gun at them. He fled the scene, stealing a victim's car, and was apprehended hours later in a nearby location. The weapon used was a .45 caliber handgun. Goh is charged with seven counts of murder and is believed by his psychiatrist to suffer from paranoid schizophrenia.</t>
  </si>
  <si>
    <t>Ian Lee Stawicki, 40, who had a history of mental and behavioral problems, was asked by a barista to leave a coffee shop before he stood up and opened fire. He fled and killed himself as police closed in hours later. The guns were purchased legally and Stawicki had a concealed weapons permit.</t>
  </si>
  <si>
    <t xml:space="preserve">at a mall theater </t>
  </si>
  <si>
    <t>Grad student James Eagan Holmes, 24, reportedly entered a mall theater during a midnight showing of “The Dark Knight Rises,” set off gas canisters and opened fire. He awaits trial and has not entered a plea. Holmes bought the guns legally.</t>
  </si>
  <si>
    <t>at a Sikh temple </t>
  </si>
  <si>
    <t>White supremacist Wade Michael Page, 40, walked into a Sikh temple and opened fire just before Sunday services. Police wounded Page, who then fatally shot himself. The gun was purchased legally.</t>
  </si>
  <si>
    <t>at a sign-making company</t>
  </si>
  <si>
    <t>As Andrew Engeldinger, 36, was being fired from his job at a sign-making company, he pulled out a gun and shot his two managers, the owner, other employees and a UPS driver as he walked around the building before shooting himself. The gun was purchased legally.</t>
  </si>
  <si>
    <t>School (The Sandy Hook Elementary School)</t>
  </si>
  <si>
    <t>Adam Lanza, aged 20, killed 26 people and himself at the Sandy Hook Elementary School. He first killed his mother at their shared home before taking her guns and driving to the school. Lanza brought four guns with him; A Bushmaster .223 caliber XM15-E2S rifle, a Glock 10mm handgun, a Sig-Sauer P226 9mm handgun, and an Izhmash Saiga-12 12 gauge shotgun which was later found in the trunk of the car and not used in the shootings.[394] During the attack, 20 first-grade children aged six and seven were killed, along with six adults, including four teachers, the principal, and the school psychologist. Two others were injured. Lanza used the Bushmaster .223 caliber rifle against all of the victims at the school. He then took his own life with one of the handguns as police arrived at the school. According to the state's chief medical examiner, H. Wayne Carver, all of the victims were shot between 3 and 11 times.</t>
  </si>
  <si>
    <t>at a barbecue restaurant in the central mountain town of Aguas Buenas</t>
  </si>
  <si>
    <t>Puerto Rico Shooting: 4 Killed, 6 Injured When Gunmen Open Fire At Crowded Restaurant</t>
  </si>
  <si>
    <t>at the headquarters of the Naval Sea Systems Command (NAVSEA) inside the Washington Navy Yard in Southeast Washington, D.C.</t>
  </si>
  <si>
    <t>A shooter who engaged police in a running firefight through the sprawling Washington Navy Yard is shot and killed. At least 13 people including the shooter are killed in the rampage that began approximately 8:15 a.m. at the Navy Yard, a huge complex of build­ings along Washington’s Anacostia River waterfront. The shooter is later identified as Aaron Alexis, a Navy contractor and former Navy enlisted man from Fort Worth.</t>
  </si>
  <si>
    <t>at a meeting at Oregon’s Cedarville Rancheria tribal office in Alturas, California</t>
  </si>
  <si>
    <t>The shooter shot five people during a meeting of the Cedarville Rancheria Tribal Community Council while her eviction from the tribal housing was being discussed, killing four of them. When she ran out of ammunition she grabbed a butcher knife and stabbed a sixth person. Among the victims were the shooter’s brother, niece, and nephew. Alturas police are investigating whether the shooter embezzled federal grant money meant for the tribe, which may have spurred the tribe’s efforts to evict her.</t>
  </si>
  <si>
    <t>Fryberg's father, Raymond Fryberg, was arrested the following year for illegally purchasing and owning the gun used in the shooting, among other firearms.</t>
  </si>
  <si>
    <t>at Emanuel African Methodist Episcopal Church</t>
  </si>
  <si>
    <t>white supremacy and neo-Nazism</t>
  </si>
  <si>
    <t>at a recruiting center; a U.S. Navy Reserve center</t>
  </si>
  <si>
    <t>motivated by foreign terrorist organization propaganda</t>
  </si>
  <si>
    <t>at Umpqua Community College</t>
  </si>
  <si>
    <t>anti-religion and white supremacist leanings</t>
  </si>
  <si>
    <t>at the Inland Regional Center</t>
  </si>
  <si>
    <t>terrorist attack</t>
  </si>
  <si>
    <t>at a Kia dealership; outside a Cracker Barrel restaurant</t>
  </si>
  <si>
    <t>The shootings began around 5:42 p.m. EST when a woman was shot repeatedly in a Richland Township apartment parking lot, but survived. According to the woman, she was confronted by a man in a vehicle with a German Shepherd-type dog sitting in the back. The driver asked her if she was another person by a different name. When she replied that she was not, the man turned his car around and fired repeatedly at her, and she survived by playing dead. Ten shell casings were recovered at the scene of the first shooting. Several children, including the woman's daughter, were present at the scene of the shooting, but they escaped unharmed through her efforts. About four and a half hours later, the shooter arrived at a Kia dealership in Kalamazoo, where he shot and killed two people. According to a witness, the shooter approached the victims, talked to them, and then opened fire immediately afterwards. About fifteen minutes later, a third shooting occurred outside a Cracker Barrel restaurant in Texas Township, where four people seated inside two vehicles were killed and one other person was wounded. The shooter reportedly talked to the victims at Cracker Barrel before shooting them. Police believe none of the victims at the separate scenes were connected. At least 30 rounds were said to have been fired during the shootings.</t>
  </si>
  <si>
    <t>at the Pulse gay nightclub</t>
  </si>
  <si>
    <t>Omar Mir Seddique Mateen (November 16, 1986 – June 12, 2016) was an American mass murderer who killed 49 people and wounded 53 others in a mass shooting at the Pulse gay nightclub in Orlando, Florida, on June 12, 2016, before he was killed in a shootout with the local police. It was both the deadliest shooting by a single shooter and the deadliest act of violence against LGBT people in United States history.</t>
  </si>
  <si>
    <t>Main Street and S. Lamar Street</t>
  </si>
  <si>
    <t>On July 7, 2016, Micah Xavier Johnson ambushed and fired upon a group of police officers in Dallas, Texas, killing five officers and injuring nine others. Two civilians were also wounded. Johnson was an Army Reserve Afghan War veteran who was reportedly angry over police shootings of black men and stated that he wanted to kill white people, especially white police officers.</t>
  </si>
  <si>
    <t>at the Cascade Mall</t>
  </si>
  <si>
    <t>Shortly before 7:00 p.m. PDT on September 23, 2016, Arcan Cetin walked into the Macy's store at the Cascade Mall in Burlington, Washington, with a stolen rifle and opened fire, killing four women and one man.</t>
  </si>
  <si>
    <t>at Fort Lauderdale-Hollywood International Airport</t>
  </si>
  <si>
    <t>The shooter opened fire with a Walther PPS 9mm semi-automatic pistol in the airport at about 12:53 p.m. EST, in the baggage claim area of Terminal 2.</t>
  </si>
  <si>
    <t>Workplace-at the Orange County business on Forsyth Road</t>
  </si>
  <si>
    <t>Suspect involved in previous workplace violence in 2014; armed with handgun and knife; fired from Fiamma in April 2017; shot and killed five of his former Fiamma Inc. coworkers before turning the gun on himself ; legally intoxicated when he killed 5 coworkers</t>
  </si>
  <si>
    <t>at the Route 91 Harvest music festival on the Las Vegas Strip</t>
  </si>
  <si>
    <t>On the night of October 1, 2017, a gunman opened fire on a crowd of concertgoers at the Route 91 Harvest music festival on the Las Vegas Strip in Nevada, leaving 58 people dead and 851 injured.</t>
  </si>
  <si>
    <t>at the First Baptist Church</t>
  </si>
  <si>
    <t>open fire during church service, intend dv, former military Shooter likely self inflict after DGU shootout; poss 4 guns recover</t>
  </si>
  <si>
    <t>at a western Pennsylvania car wash</t>
  </si>
  <si>
    <t>fatally shooting four people at a southern Pennsylvania car wash</t>
  </si>
  <si>
    <t xml:space="preserve">Former student, Nikolas Cruz, 19, opens fire with an AR-15 rifle, killing at least 17 people and injuring at least 14 others. According to law enforcement, the suspect activated a fire alarm to draw people outside to increase casualties. Cruz is arrested </t>
  </si>
  <si>
    <t xml:space="preserve">at a Waffle House restaurant </t>
  </si>
  <si>
    <t xml:space="preserve">On April 22, 2018, a mass shooting occurred at a Waffle House restaurant in the Antioch neighborhood of Nashville, Tennessee, United States. Four victims were killed and two suffered gunshot wounds. Two others were injured by broken glass. The shooter, armed with a semi-automatic rifle, was rushed by an unarmed customer, James Shaw Jr., who wrestled the weapon away, interrupting the shooting spree. </t>
  </si>
  <si>
    <t>A school shooting occurred at Santa Fe High School in Santa Fe, Texas, United States, in the Houston metropolitan area, on May 18, 2018. Ten people – eight students and two teachers – were fatally shot and thirteen others were wounded. The suspected shooter was taken into custody and later identified by police as Dimitrios Pagourtzis, a 17-year-old student at the school.</t>
  </si>
  <si>
    <t>at Capital Gazette offices</t>
  </si>
  <si>
    <t>A gunman with a vendetta against the newspaper shot through the glass door of its first-floor office before 3 p.m. and fired into the newsroom. Police arrived within a minute and arrested the suspected shooter, who according to an Anne Arundel County official was found hiding under a desk. In 2015, the suspect had lost a defamation case against the paper over a 2011 column that described his guilty plea to criminal harassment of a woman. He had made threats against the paper and its journalists for years.</t>
  </si>
  <si>
    <t>at the Tree of Life * Or L'Simcha Congregation in the Squirrel Hill neighborhood of Pittsburgh, Pennsylvania</t>
  </si>
  <si>
    <t>46-year-old Bowers walked into the Tree of Life synagogue Saturday yelling anti-Semitic slurs and shooting at worshipers while three separate services were taking place. In addition to those killed, several were injured, including six police officers.</t>
  </si>
  <si>
    <t>at a crowded country and western dance hall</t>
  </si>
  <si>
    <t>A gunman firing seemingly at random killed a dozen people inside a crowded country-music bar late Wednesday in Southern California, authorities said, a toll that included a sheriff’s deputy who had raced inside to confront the attacker.</t>
  </si>
  <si>
    <t>at the SunTrust Bank</t>
  </si>
  <si>
    <t>About 12:30 p.m., a man who had recently quit his job as a prison guard trainee walked into the bank with a gun, made four employees and a customer lie face-down on the lobby floor and shot them all, according to local law enforcement. He then called 911 saying he had killed five people in the bank. He locked the doors and refused to surrender until two hours later, after a SWAT team broke through the entrance. The victims were all women. Police said the shooter had a history of psychiatric problems as a teenager. A womah who said she was a former girfriend of the shooter said they met in an Indiana psychiatric hospital in 2013 and that "he had this fascination with death." The families of two of the victims asked that they not be publicly identified in keeping with a newly enacted Florida privacy law.</t>
  </si>
  <si>
    <t xml:space="preserve">Workplace-at an Illinois warehouse </t>
  </si>
  <si>
    <t>A felon with a long history of violence who was not licensed to own a gun pulled one out during a meeting after being told he was being fired from the valve-making company where he had worked for 15 years. He killed three people in the meeting room before going elsewhere in the warehouse. Two other employees were killed and one was wounded. Among the dead were a father of three young children, a grandfather of eight and a Northern Illinois University intern on his first day on the job. When police arrived, the shooter fired at them, wounding five officers; a sixth was also injured, but not by gunfire. The gunman died in a shootout after police found him hiding in the building. Aurora Police Chief Kristen Ziman said he had a history of arrests in Illinois for crimes including domestic battery. He was allowed to purchase the gun in 2014, but his gun permit card was revoked by state police shortly afterward when he applied for a concealed-carry permit and the fingerprint check revealed a 1995 felony aggravated assault conviction in MIssissippi. Ziman said police are investigating why he was never made to surrender the gun.</t>
  </si>
  <si>
    <t>Workplace-at a municipal building</t>
  </si>
  <si>
    <t>On May 31, 2019, a gunman opened fire and fatally shot 12 people and wounded five others at a municipal building in the Princess Anne area of Virginia Beach, Virginia, United States. Police officers responded to the scene and fatally shot the gunman. The gunman was later identified as DeWayne Craddock, 40, an engineer with the city's public utilities department. Of the people he killed, 11 were city employees.</t>
  </si>
  <si>
    <t>at a Walmart store</t>
  </si>
  <si>
    <t>A mass shooting occurred at a Walmart store in El Paso, Texas, United States, on the morning of August 3, 2019. A lone gunman killed 22 people and injured 24 others. The Federal Bureau of Investigation (FBI) is investigating the shooting as an act of domestic terrorism and a possible hate crime.</t>
  </si>
  <si>
    <t>outside a strip of nightclubs</t>
  </si>
  <si>
    <t>A mass shooting was carried out in Dayton, Ohio, United States, on August 4, 2019. Ten people were killed, including the perpetrator, and 27 others were injured. Seventeen of the injured were shot by the gunman, who was killed by police within 32 seconds of the first shots.</t>
  </si>
  <si>
    <t>Workplace-at the Molson Coors Beverage Company</t>
  </si>
  <si>
    <t>Five people were killed when a gunman opened fire at the local Molson Coors Beverage Company campus, where he had been employed. Afterwards, the gunman committed suicide.</t>
  </si>
  <si>
    <t>at the Kum &amp; Go on Chestnut Expressway near Highway 65</t>
  </si>
  <si>
    <t>The suspect crashed his vehicle outside of the Kum &amp; Go on Chestnut Expressway and Prince Lane, walked inside and began shooting customers and employees. The shooter killed four people, including a police officer, and injured two others, including another police officer, before committing suicide at a gas station.</t>
  </si>
  <si>
    <t>at three spas or massage parlors in the metropolitan area</t>
  </si>
  <si>
    <t>A series of mass shootings occurred at massage parlors in the Atlanta, Georgia metropolitan area. Eight people were killed in the incidents and one person was wounded.</t>
  </si>
  <si>
    <t>at a King Soopers supermarket</t>
  </si>
  <si>
    <t>A mass shooting occurred at a King Soopers supermarket in Boulder, Colorado, which left 10 people dead including an on duty police officer.</t>
  </si>
  <si>
    <t>at an Orange office complex</t>
  </si>
  <si>
    <t>A gunman opened fire at a Southern California real estate office on Wednesday, killing four people, including a 9-year-old boy who the authorities said appeared to have died in his mother’s arms as she tried to shield him from the gunfire. The shooting was likely related to a business and personal relationship which existed between the suspect and all of the victims.</t>
  </si>
  <si>
    <t>at a FedEx processing center near the Indianapolis airport</t>
  </si>
  <si>
    <t>Hole opened fire with a rifle at the plant near the Indianapolis International Airport, killing eight. The shooter started randomly firing at people in the parking lot and then went into the building and continued shooting. Four people were killed outside the building and another four inside. At a news conference Friday afternoon, McCartt said four victims with injuries consistent with gunshot wounds were taken to local hospitals Thursday night, while a fifth sought treatment in another county. Two additional people were treated for injuries at the scene and were released, McCartt said.</t>
  </si>
  <si>
    <t xml:space="preserve">Workplace-at a Santa Clara Valley Transportation Authority (VTA) rail yard </t>
  </si>
  <si>
    <t>A GUNMAN killed nine people and then himself at the Valley Transportation Authority control center in San Jose, California moments after allegedly setting fire to his home.</t>
  </si>
  <si>
    <t>in the area of Seventh Street in St. Paul</t>
  </si>
  <si>
    <t>An SUV with four deceased adults was found in a local cornfield in Wheeler, Wisconsin. It was discovered later that the four victims were shot in Saint Paul following an argument at a bar with the shooter. The perpetrator's father followed his son in a vehicle on the way to Wheeler and then gave his son a ride home after his son abandoned the SUV in the cornfield.</t>
  </si>
  <si>
    <t>in an alley way between homes</t>
  </si>
  <si>
    <t>Three adults were killed and a fourth later died at the hospital in a night time shooting.</t>
  </si>
  <si>
    <t>A 15-year-old student opened fire at Oxford High School initially killing three students and wounding seven others and a teacher, before being arrested. One of the wounded died a day later. The suspect was charged with four counts of murder and seven counts of attempted murder while his parents, who bought him the gun used in the shooting as an early Christmas present, were charged with four counts of involuntary manslaughter.</t>
  </si>
  <si>
    <t>A man fatally shot himself, his three children, and the children's chaperone at a church during a supervised visit. A restraining order against the father prevented him from seeing his children except for four-hour sessions in which a friend of the mother had to be present.</t>
  </si>
  <si>
    <t>at a supermarket</t>
  </si>
  <si>
    <t>An 18-year old white supremacist who was clad in body armor opened fire at a Tops supermarket, killing ten, including a security guard, and wounding three others.</t>
  </si>
  <si>
    <t>https://www.twincities.com/2022/04/05/extradited-from-arizona-to-ramsey-county-jail-man-charged-in-killing-4-makes-first-in-person-court-appearance/</t>
  </si>
  <si>
    <t>https://eurweb.com/2021/09/17/man-arrested-his-son-wanted-in-killing-of-four-friends-shot-dead-in-suv-video/</t>
  </si>
  <si>
    <t>a 9mm handgun</t>
  </si>
  <si>
    <t>Pate was involuntarily committed twice in January. In Pate’s interview with the psychologist, he reported he has only used psychedelic mushrooms “once or twice,” and first used them two years ago.</t>
  </si>
  <si>
    <t>a 9 mm SIG Sauer SP 2022 semi-automatic handgun</t>
  </si>
  <si>
    <t>Christianity</t>
  </si>
  <si>
    <t>https://dailynewscatcher.com/ethan-crumbley-biography/</t>
  </si>
  <si>
    <t>Oxford High School counselor Shawn Hopkins testified that he met with Ethan to discuss the homework and assess his mental state.</t>
  </si>
  <si>
    <t>https://www.fox7austin.com/news/ethan-crumbley-told-friend-prior-to-oxford-shooting-parents-make-me-feel-like-im-the-problem</t>
  </si>
  <si>
    <t>Hopkins said he "was concerned about suicidal ideation" in Ethan. The counselor testified that he told the couple Ethan needed mental health support "as soon as possible, today if possible.</t>
  </si>
  <si>
    <t>https://www.clickondetroit.com/news/local/2021/12/05/sunday-read-everything-we-know-about-oxford-high-school-shooting-timeline-charges-evidence-more/</t>
  </si>
  <si>
    <t>https://www.cnn.com/2021/12/04/us/michigan-oxford-high-school-shooting-timeline/index.html</t>
  </si>
  <si>
    <t>https://www.dailymail.co.uk/news/article-10579979/Gunman-killed-three-daughters-California-church-U-S-illegally.html</t>
  </si>
  <si>
    <t>a homemade semi-automatic rifle-style weapon and an extended magazine with 30 rounds</t>
  </si>
  <si>
    <t>https://www.wlbt.com/2022/03/02/mother-3-girls-slain-by-father-feared-their-safety/</t>
  </si>
  <si>
    <t>Mora, who also was identified as David Fidel Mora Rojas in court papers, was taken into custody for a mental health evaluation last April 17, and nine days later a temporary restraining order was granted. He also was required to take anger management courses.</t>
  </si>
  <si>
    <t>Authorities placed him on an involuntary 5150 psychiatric hold pending a medical evaluation</t>
  </si>
  <si>
    <t>https://abc7news.com/vta-shooting-san-jose-mass-samuel-cassidy-rail-yard/10701090/</t>
  </si>
  <si>
    <t>https://americanindependent.com/boebert-blames-grocery-store-for-shooting-deaths-because-it-bans-open-carry-of-guns/</t>
  </si>
  <si>
    <t>?</t>
  </si>
  <si>
    <t>Age Group</t>
  </si>
  <si>
    <t>Total</t>
  </si>
  <si>
    <t>Percentage of Killers by Age</t>
  </si>
  <si>
    <t>Number of Killers by Age</t>
  </si>
  <si>
    <t>Number of Killers by Gender</t>
  </si>
  <si>
    <t>Percentage of Killers by Gender</t>
  </si>
  <si>
    <t>Number of Killers by Race</t>
  </si>
  <si>
    <t>Percentage of Killers by Race</t>
  </si>
  <si>
    <t>The Racial Demographics of Mass Public Shooters from 1998 to May 14, 2022</t>
  </si>
  <si>
    <t>Gun-free zone</t>
  </si>
  <si>
    <t>Not Gun-free zone</t>
  </si>
  <si>
    <t>Share of the US population in 2010</t>
  </si>
  <si>
    <t>Victims killed-Males</t>
  </si>
  <si>
    <t>Victims killed-Females</t>
  </si>
  <si>
    <t>Females as a percent of all victims</t>
  </si>
  <si>
    <t>Males as a percent of all victims</t>
  </si>
  <si>
    <t>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</si>
</sst>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b/>
      <sz val="12"/>
      <name val="Calibri"/>
      <family val="2"/>
      <scheme val="minor"/>
    </font>
    <font>
      <sz val="12"/>
      <name val="Calibri"/>
      <family val="2"/>
      <scheme val="minor"/>
    </font>
    <font>
      <u/>
      <sz val="12"/>
      <name val="Calibri"/>
      <family val="2"/>
      <scheme val="minor"/>
    </font>
    <font>
      <sz val="12"/>
      <color rgb="FFFF0000"/>
      <name val="Calibri"/>
      <family val="2"/>
      <scheme val="minor"/>
    </font>
    <font>
      <b/>
      <sz val="12"/>
      <color rgb="FFFF0000"/>
      <name val="Calibri"/>
      <family val="2"/>
      <scheme val="minor"/>
    </font>
  </fonts>
  <fills count="3">
    <fill>
      <patternFill patternType="none"/>
    </fill>
    <fill>
      <patternFill patternType="gray125"/>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31">
    <xf numFmtId="0" fontId="0" fillId="0" borderId="0" xfId="0"/>
    <xf numFmtId="0" fontId="2" fillId="0" borderId="0" xfId="0" applyFont="1" applyAlignment="1">
      <alignment horizontal="center"/>
    </xf>
    <xf numFmtId="164" fontId="0" fillId="0" borderId="0" xfId="1" applyNumberFormat="1" applyFont="1"/>
    <xf numFmtId="9" fontId="0" fillId="0" borderId="0" xfId="1" applyNumberFormat="1" applyFont="1"/>
    <xf numFmtId="0" fontId="0" fillId="0" borderId="0" xfId="0" applyFill="1"/>
    <xf numFmtId="9" fontId="0" fillId="0" borderId="0" xfId="1" applyFont="1" applyFill="1"/>
    <xf numFmtId="0" fontId="2" fillId="0" borderId="0" xfId="0" applyFont="1" applyFill="1" applyAlignment="1">
      <alignment horizontal="center"/>
    </xf>
    <xf numFmtId="0" fontId="4" fillId="0" borderId="0" xfId="0" applyFont="1" applyFill="1" applyAlignment="1">
      <alignment horizontal="center"/>
    </xf>
    <xf numFmtId="0" fontId="5" fillId="0" borderId="0" xfId="0" applyFont="1" applyFill="1"/>
    <xf numFmtId="0" fontId="5" fillId="0" borderId="0" xfId="0" applyFont="1" applyFill="1" applyAlignment="1">
      <alignment horizontal="right"/>
    </xf>
    <xf numFmtId="9" fontId="5" fillId="0" borderId="0" xfId="0" applyNumberFormat="1" applyFont="1" applyFill="1"/>
    <xf numFmtId="0" fontId="6" fillId="0" borderId="0" xfId="2" applyFont="1" applyFill="1"/>
    <xf numFmtId="0" fontId="7" fillId="0" borderId="0" xfId="0" applyFont="1"/>
    <xf numFmtId="0" fontId="8" fillId="0" borderId="0" xfId="0" applyFont="1" applyAlignment="1">
      <alignment horizontal="right"/>
    </xf>
    <xf numFmtId="0" fontId="7" fillId="0" borderId="0" xfId="0" applyFont="1" applyFill="1" applyAlignment="1">
      <alignment horizontal="right"/>
    </xf>
    <xf numFmtId="0" fontId="8" fillId="0" borderId="0" xfId="0" applyFont="1" applyFill="1" applyAlignment="1">
      <alignment horizontal="right"/>
    </xf>
    <xf numFmtId="0" fontId="0" fillId="0" borderId="1" xfId="0" applyBorder="1"/>
    <xf numFmtId="164" fontId="0" fillId="0" borderId="1" xfId="0" applyNumberFormat="1" applyBorder="1"/>
    <xf numFmtId="0" fontId="7" fillId="0" borderId="0" xfId="0" applyFont="1" applyFill="1"/>
    <xf numFmtId="0" fontId="4" fillId="2" borderId="0" xfId="0" applyFont="1" applyFill="1" applyAlignment="1">
      <alignment horizontal="center"/>
    </xf>
    <xf numFmtId="9" fontId="4" fillId="2" borderId="0" xfId="1" applyFont="1" applyFill="1" applyAlignment="1">
      <alignment horizontal="center"/>
    </xf>
    <xf numFmtId="0" fontId="0" fillId="2" borderId="0" xfId="0" applyFill="1"/>
    <xf numFmtId="9" fontId="0" fillId="2" borderId="0" xfId="1" applyFont="1" applyFill="1"/>
    <xf numFmtId="0" fontId="7" fillId="2" borderId="0" xfId="0" applyFont="1" applyFill="1"/>
    <xf numFmtId="9" fontId="7" fillId="2" borderId="0" xfId="1" applyFont="1" applyFill="1"/>
    <xf numFmtId="0" fontId="5" fillId="0" borderId="0" xfId="0" applyFont="1"/>
    <xf numFmtId="9" fontId="0" fillId="0" borderId="0" xfId="1" applyFont="1"/>
    <xf numFmtId="0" fontId="4" fillId="0" borderId="0" xfId="0" applyFont="1" applyAlignment="1">
      <alignment horizontal="center"/>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n-US"/>
              <a:t>Mass Public Shootings by Type of Weapons Used:</a:t>
            </a:r>
          </a:p>
          <a:p>
            <a:pPr>
              <a:defRPr sz="1800" b="1" i="0" u="none" strike="noStrike" kern="1200" baseline="0">
                <a:solidFill>
                  <a:schemeClr val="dk1">
                    <a:lumMod val="65000"/>
                    <a:lumOff val="35000"/>
                  </a:schemeClr>
                </a:solidFill>
                <a:latin typeface="+mn-lt"/>
                <a:ea typeface="+mn-ea"/>
                <a:cs typeface="+mn-cs"/>
              </a:defRPr>
            </a:pPr>
            <a:r>
              <a:rPr lang="en-US"/>
              <a:t>1998</a:t>
            </a:r>
            <a:r>
              <a:rPr lang="en-US" baseline="0"/>
              <a:t> to May 2022</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0284-D642-92BB-16F46BE24CA7}"/>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0284-D642-92BB-16F46BE24CA7}"/>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0284-D642-92BB-16F46BE24CA7}"/>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0284-D642-92BB-16F46BE24CA7}"/>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0284-D642-92BB-16F46BE24CA7}"/>
              </c:ext>
            </c:extLst>
          </c:dPt>
          <c:dPt>
            <c:idx val="5"/>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0284-D642-92BB-16F46BE24CA7}"/>
              </c:ext>
            </c:extLst>
          </c:dPt>
          <c:dLbls>
            <c:dLbl>
              <c:idx val="1"/>
              <c:layout>
                <c:manualLayout>
                  <c:x val="0.19058693924727299"/>
                  <c:y val="-0.1293311812477734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284-D642-92BB-16F46BE24CA7}"/>
                </c:ext>
              </c:extLst>
            </c:dLbl>
            <c:dLbl>
              <c:idx val="4"/>
              <c:layout>
                <c:manualLayout>
                  <c:x val="0.1209961713501408"/>
                  <c:y val="0.1611836470579681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284-D642-92BB-16F46BE24CA7}"/>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'Weapon Used, Gun-free Zone'!$O$1:$T$1</c:f>
              <c:strCache>
                <c:ptCount val="6"/>
                <c:pt idx="0">
                  <c:v>Murders only with Handgun</c:v>
                </c:pt>
                <c:pt idx="1">
                  <c:v>Murders only with Rifles</c:v>
                </c:pt>
                <c:pt idx="2">
                  <c:v>Murders only with Shotguns</c:v>
                </c:pt>
                <c:pt idx="3">
                  <c:v>Handgun &amp; Rifle</c:v>
                </c:pt>
                <c:pt idx="4">
                  <c:v>Handgun &amp; Shotgun</c:v>
                </c:pt>
                <c:pt idx="5">
                  <c:v>All three types of Weapons</c:v>
                </c:pt>
              </c:strCache>
            </c:strRef>
          </c:cat>
          <c:val>
            <c:numRef>
              <c:f>'Weapon Used, Gun-free Zone'!$O$2:$T$2</c:f>
              <c:numCache>
                <c:formatCode>0.0%</c:formatCode>
                <c:ptCount val="6"/>
                <c:pt idx="0">
                  <c:v>0.56818181818181823</c:v>
                </c:pt>
                <c:pt idx="1">
                  <c:v>0.13636363636363635</c:v>
                </c:pt>
                <c:pt idx="2">
                  <c:v>3.4090909090909088E-2</c:v>
                </c:pt>
                <c:pt idx="3">
                  <c:v>0.11363636363636363</c:v>
                </c:pt>
                <c:pt idx="4">
                  <c:v>9.0909090909090912E-2</c:v>
                </c:pt>
                <c:pt idx="5">
                  <c:v>3.4090909090909088E-2</c:v>
                </c:pt>
              </c:numCache>
            </c:numRef>
          </c:val>
          <c:extLst>
            <c:ext xmlns:c16="http://schemas.microsoft.com/office/drawing/2014/chart" uri="{C3380CC4-5D6E-409C-BE32-E72D297353CC}">
              <c16:uniqueId val="{0000000C-0284-D642-92BB-16F46BE24CA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14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baseline="0">
                <a:solidFill>
                  <a:schemeClr val="dk1">
                    <a:lumMod val="65000"/>
                    <a:lumOff val="35000"/>
                  </a:schemeClr>
                </a:solidFill>
                <a:latin typeface="+mn-lt"/>
                <a:ea typeface="+mn-ea"/>
                <a:cs typeface="+mn-cs"/>
              </a:defRPr>
            </a:pPr>
            <a:r>
              <a:rPr lang="en-US" sz="2000"/>
              <a:t>Mass Public Shootings in Gun-free zones:</a:t>
            </a:r>
          </a:p>
          <a:p>
            <a:pPr>
              <a:defRPr sz="2000" b="1" i="0" u="none" strike="noStrike" kern="1200" baseline="0">
                <a:solidFill>
                  <a:schemeClr val="dk1">
                    <a:lumMod val="65000"/>
                    <a:lumOff val="35000"/>
                  </a:schemeClr>
                </a:solidFill>
                <a:latin typeface="+mn-lt"/>
                <a:ea typeface="+mn-ea"/>
                <a:cs typeface="+mn-cs"/>
              </a:defRPr>
            </a:pPr>
            <a:r>
              <a:rPr lang="en-US" sz="2000"/>
              <a:t>1998 to May 2022</a:t>
            </a:r>
          </a:p>
        </c:rich>
      </c:tx>
      <c:overlay val="0"/>
      <c:spPr>
        <a:noFill/>
        <a:ln>
          <a:noFill/>
        </a:ln>
        <a:effectLst/>
      </c:spPr>
      <c:txPr>
        <a:bodyPr rot="0" spcFirstLastPara="1" vertOverflow="ellipsis" vert="horz" wrap="square" anchor="ctr" anchorCtr="1"/>
        <a:lstStyle/>
        <a:p>
          <a:pPr>
            <a:defRPr sz="2000" b="1" i="0" u="none" strike="noStrike" kern="1200" baseline="0">
              <a:solidFill>
                <a:schemeClr val="dk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F92-C045-8F8A-BF926D0682CA}"/>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F92-C045-8F8A-BF926D0682CA}"/>
              </c:ext>
            </c:extLst>
          </c:dPt>
          <c:dLbls>
            <c:dLbl>
              <c:idx val="0"/>
              <c:layout>
                <c:manualLayout>
                  <c:x val="-0.1224984857662023"/>
                  <c:y val="-0.1873307742175151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F92-C045-8F8A-BF926D0682CA}"/>
                </c:ext>
              </c:extLst>
            </c:dLbl>
            <c:dLbl>
              <c:idx val="1"/>
              <c:layout>
                <c:manualLayout>
                  <c:x val="0.12346795881284064"/>
                  <c:y val="0.1706793796936345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F92-C045-8F8A-BF926D0682CA}"/>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'Weapon Used, Gun-free Zone'!$W$1:$X$1</c:f>
              <c:strCache>
                <c:ptCount val="2"/>
                <c:pt idx="0">
                  <c:v>Gun-free zone</c:v>
                </c:pt>
                <c:pt idx="1">
                  <c:v>Not Gun-free zone</c:v>
                </c:pt>
              </c:strCache>
            </c:strRef>
          </c:cat>
          <c:val>
            <c:numRef>
              <c:f>'Weapon Used, Gun-free Zone'!$W$2:$X$2</c:f>
              <c:numCache>
                <c:formatCode>General</c:formatCode>
                <c:ptCount val="2"/>
                <c:pt idx="0">
                  <c:v>0.85365853658536583</c:v>
                </c:pt>
                <c:pt idx="1">
                  <c:v>0.14634146341463414</c:v>
                </c:pt>
              </c:numCache>
            </c:numRef>
          </c:val>
          <c:extLst>
            <c:ext xmlns:c16="http://schemas.microsoft.com/office/drawing/2014/chart" uri="{C3380CC4-5D6E-409C-BE32-E72D297353CC}">
              <c16:uniqueId val="{00000004-5F92-C045-8F8A-BF926D0682CA}"/>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14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US" sz="2000" b="1" i="0" baseline="0">
                <a:effectLst/>
              </a:rPr>
              <a:t>Mass Public Shootings in Gun-free zones:</a:t>
            </a:r>
            <a:endParaRPr lang="en-US" sz="2000">
              <a:effectLst/>
            </a:endParaRPr>
          </a:p>
          <a:p>
            <a:pPr>
              <a:defRPr sz="2000" b="0" i="0" u="none" strike="noStrike" kern="1200" spc="0" baseline="0">
                <a:solidFill>
                  <a:schemeClr val="tx1">
                    <a:lumMod val="65000"/>
                    <a:lumOff val="35000"/>
                  </a:schemeClr>
                </a:solidFill>
                <a:latin typeface="+mn-lt"/>
                <a:ea typeface="+mn-ea"/>
                <a:cs typeface="+mn-cs"/>
              </a:defRPr>
            </a:pPr>
            <a:r>
              <a:rPr lang="en-US" sz="2000" b="1" i="0" baseline="0">
                <a:effectLst/>
              </a:rPr>
              <a:t>1950 to May 2022</a:t>
            </a:r>
            <a:endParaRPr lang="en-US" sz="2000">
              <a:effectLst/>
            </a:endParaRPr>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DA8-4E48-A526-81F65EE1201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DA8-4E48-A526-81F65EE12011}"/>
              </c:ext>
            </c:extLst>
          </c:dPt>
          <c:dLbls>
            <c:dLbl>
              <c:idx val="0"/>
              <c:tx>
                <c:rich>
                  <a:bodyPr/>
                  <a:lstStyle/>
                  <a:p>
                    <a:r>
                      <a:rPr lang="en-US"/>
                      <a:t>Gun-free zone</a:t>
                    </a:r>
                  </a:p>
                  <a:p>
                    <a:fld id="{41E5E889-ADC3-A54F-8A3C-80FF008C083A}" type="VALUE">
                      <a:rPr lang="en-US"/>
                      <a:pPr/>
                      <a:t>[VALUE]</a:t>
                    </a:fld>
                    <a:endParaRPr 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2DA8-4E48-A526-81F65EE12011}"/>
                </c:ext>
              </c:extLst>
            </c:dLbl>
            <c:dLbl>
              <c:idx val="1"/>
              <c:layout>
                <c:manualLayout>
                  <c:x val="3.8137072525113287E-2"/>
                  <c:y val="0.14020793799667008"/>
                </c:manualLayout>
              </c:layout>
              <c:tx>
                <c:rich>
                  <a:bodyPr rot="0" spcFirstLastPara="1" vertOverflow="ellipsis" vert="horz" wrap="square" lIns="38100" tIns="19050" rIns="38100" bIns="19050" anchor="ctr" anchorCtr="1">
                    <a:noAutofit/>
                  </a:bodyPr>
                  <a:lstStyle/>
                  <a:p>
                    <a:pPr>
                      <a:defRPr sz="1400" b="1" i="0" u="none" strike="noStrike" kern="1200" baseline="0">
                        <a:solidFill>
                          <a:schemeClr val="bg1"/>
                        </a:solidFill>
                        <a:latin typeface="+mn-lt"/>
                        <a:ea typeface="+mn-ea"/>
                        <a:cs typeface="+mn-cs"/>
                      </a:defRPr>
                    </a:pPr>
                    <a:r>
                      <a:rPr lang="en-US"/>
                      <a:t>Not</a:t>
                    </a:r>
                    <a:r>
                      <a:rPr lang="en-US" baseline="0"/>
                      <a:t> a</a:t>
                    </a:r>
                  </a:p>
                  <a:p>
                    <a:pPr>
                      <a:defRPr sz="1400" b="1" i="0" u="none" strike="noStrike" kern="1200" baseline="0">
                        <a:solidFill>
                          <a:schemeClr val="bg1"/>
                        </a:solidFill>
                        <a:latin typeface="+mn-lt"/>
                        <a:ea typeface="+mn-ea"/>
                        <a:cs typeface="+mn-cs"/>
                      </a:defRPr>
                    </a:pPr>
                    <a:r>
                      <a:rPr lang="en-US" baseline="0"/>
                      <a:t>Gun-free</a:t>
                    </a:r>
                  </a:p>
                  <a:p>
                    <a:pPr>
                      <a:defRPr sz="1400" b="1" i="0" u="none" strike="noStrike" kern="1200" baseline="0">
                        <a:solidFill>
                          <a:schemeClr val="bg1"/>
                        </a:solidFill>
                        <a:latin typeface="+mn-lt"/>
                        <a:ea typeface="+mn-ea"/>
                        <a:cs typeface="+mn-cs"/>
                      </a:defRPr>
                    </a:pPr>
                    <a:r>
                      <a:rPr lang="en-US" baseline="0"/>
                      <a:t>zone</a:t>
                    </a:r>
                  </a:p>
                  <a:p>
                    <a:pPr>
                      <a:defRPr sz="1400" b="1" i="0" u="none" strike="noStrike" kern="1200" baseline="0">
                        <a:solidFill>
                          <a:schemeClr val="bg1"/>
                        </a:solidFill>
                        <a:latin typeface="+mn-lt"/>
                        <a:ea typeface="+mn-ea"/>
                        <a:cs typeface="+mn-cs"/>
                      </a:defRPr>
                    </a:pPr>
                    <a:fld id="{C689C6FE-7F83-C247-B026-E8743FF4BE2D}" type="VALUE">
                      <a:rPr lang="en-US"/>
                      <a:pPr>
                        <a:defRPr sz="1400" b="1" i="0" u="none" strike="noStrike" kern="1200" baseline="0">
                          <a:solidFill>
                            <a:schemeClr val="bg1"/>
                          </a:solidFill>
                          <a:latin typeface="+mn-lt"/>
                          <a:ea typeface="+mn-ea"/>
                          <a:cs typeface="+mn-cs"/>
                        </a:defRPr>
                      </a:pPr>
                      <a:t>[VALUE]</a:t>
                    </a:fld>
                    <a:endParaRPr lang="en-US"/>
                  </a:p>
                </c:rich>
              </c:tx>
              <c:spPr>
                <a:noFill/>
                <a:ln>
                  <a:noFill/>
                </a:ln>
                <a:effectLst/>
              </c:spPr>
              <c:txPr>
                <a:bodyPr rot="0" spcFirstLastPara="1" vertOverflow="ellipsis" vert="horz" wrap="square" lIns="38100" tIns="19050" rIns="38100" bIns="19050" anchor="ctr" anchorCtr="1">
                  <a:noAutofit/>
                </a:bodyPr>
                <a:lstStyle/>
                <a:p>
                  <a:pPr>
                    <a:defRPr sz="1400" b="1"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8.9047250193648314E-2"/>
                      <c:h val="0.14286241920590953"/>
                    </c:manualLayout>
                  </c15:layout>
                  <c15:dlblFieldTable/>
                  <c15:showDataLabelsRange val="0"/>
                </c:ext>
                <c:ext xmlns:c16="http://schemas.microsoft.com/office/drawing/2014/chart" uri="{C3380CC4-5D6E-409C-BE32-E72D297353CC}">
                  <c16:uniqueId val="{00000003-2DA8-4E48-A526-81F65EE12011}"/>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'Weapon Used, Gun-free Zone'!$W$1:$X$1</c:f>
              <c:strCache>
                <c:ptCount val="2"/>
                <c:pt idx="0">
                  <c:v>Gun-free zone</c:v>
                </c:pt>
                <c:pt idx="1">
                  <c:v>Not Gun-free zone</c:v>
                </c:pt>
              </c:strCache>
            </c:strRef>
          </c:cat>
          <c:val>
            <c:numRef>
              <c:f>'Weapon Used, Gun-free Zone'!$W$3:$X$3</c:f>
              <c:numCache>
                <c:formatCode>0%</c:formatCode>
                <c:ptCount val="2"/>
                <c:pt idx="0">
                  <c:v>0.96226414999999998</c:v>
                </c:pt>
                <c:pt idx="1">
                  <c:v>3.7699999999999997E-2</c:v>
                </c:pt>
              </c:numCache>
            </c:numRef>
          </c:val>
          <c:extLst>
            <c:ext xmlns:c16="http://schemas.microsoft.com/office/drawing/2014/chart" uri="{C3380CC4-5D6E-409C-BE32-E72D297353CC}">
              <c16:uniqueId val="{00000004-2DA8-4E48-A526-81F65EE12011}"/>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2400" b="1"/>
              <a:t>Age Distribution of Killers in Mass Public Shootings: </a:t>
            </a:r>
          </a:p>
          <a:p>
            <a:pPr>
              <a:defRPr sz="1400" b="1" i="0" u="none" strike="noStrike" kern="1200" spc="0" baseline="0">
                <a:solidFill>
                  <a:schemeClr val="tx1">
                    <a:lumMod val="65000"/>
                    <a:lumOff val="35000"/>
                  </a:schemeClr>
                </a:solidFill>
                <a:latin typeface="+mn-lt"/>
                <a:ea typeface="+mn-ea"/>
                <a:cs typeface="+mn-cs"/>
              </a:defRPr>
            </a:pPr>
            <a:r>
              <a:rPr lang="en-US" sz="2400" b="1"/>
              <a:t>1998 to May 2022</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'Age, Gender, Race'!$B$2:$B$13</c:f>
              <c:strCache>
                <c:ptCount val="12"/>
                <c:pt idx="0">
                  <c:v>11-15</c:v>
                </c:pt>
                <c:pt idx="1">
                  <c:v>16-20</c:v>
                </c:pt>
                <c:pt idx="2">
                  <c:v>21-25</c:v>
                </c:pt>
                <c:pt idx="3">
                  <c:v>26-30</c:v>
                </c:pt>
                <c:pt idx="4">
                  <c:v>31-35</c:v>
                </c:pt>
                <c:pt idx="5">
                  <c:v>36-40</c:v>
                </c:pt>
                <c:pt idx="6">
                  <c:v>41-45</c:v>
                </c:pt>
                <c:pt idx="7">
                  <c:v>46-50</c:v>
                </c:pt>
                <c:pt idx="8">
                  <c:v>51-55</c:v>
                </c:pt>
                <c:pt idx="9">
                  <c:v>56-60</c:v>
                </c:pt>
                <c:pt idx="10">
                  <c:v>61-65</c:v>
                </c:pt>
                <c:pt idx="11">
                  <c:v>65 and over</c:v>
                </c:pt>
              </c:strCache>
            </c:strRef>
          </c:cat>
          <c:val>
            <c:numRef>
              <c:f>'Age, Gender, Race'!$D$2:$D$13</c:f>
              <c:numCache>
                <c:formatCode>0%</c:formatCode>
                <c:ptCount val="12"/>
                <c:pt idx="0">
                  <c:v>4.3956043956043959E-2</c:v>
                </c:pt>
                <c:pt idx="1">
                  <c:v>0.13186813186813187</c:v>
                </c:pt>
                <c:pt idx="2">
                  <c:v>0.19780219780219779</c:v>
                </c:pt>
                <c:pt idx="3">
                  <c:v>0.12087912087912088</c:v>
                </c:pt>
                <c:pt idx="4">
                  <c:v>7.6923076923076927E-2</c:v>
                </c:pt>
                <c:pt idx="5">
                  <c:v>0.15384615384615385</c:v>
                </c:pt>
                <c:pt idx="6">
                  <c:v>0.14285714285714285</c:v>
                </c:pt>
                <c:pt idx="7">
                  <c:v>3.2967032967032968E-2</c:v>
                </c:pt>
                <c:pt idx="8">
                  <c:v>4.3956043956043959E-2</c:v>
                </c:pt>
                <c:pt idx="9">
                  <c:v>2.197802197802198E-2</c:v>
                </c:pt>
                <c:pt idx="10">
                  <c:v>1.098901098901099E-2</c:v>
                </c:pt>
                <c:pt idx="11">
                  <c:v>1.098901098901099E-2</c:v>
                </c:pt>
              </c:numCache>
            </c:numRef>
          </c:val>
          <c:extLst>
            <c:ext xmlns:c16="http://schemas.microsoft.com/office/drawing/2014/chart" uri="{C3380CC4-5D6E-409C-BE32-E72D297353CC}">
              <c16:uniqueId val="{00000000-CF64-2B47-A980-42326425E2F3}"/>
            </c:ext>
          </c:extLst>
        </c:ser>
        <c:dLbls>
          <c:dLblPos val="outEnd"/>
          <c:showLegendKey val="0"/>
          <c:showVal val="1"/>
          <c:showCatName val="0"/>
          <c:showSerName val="0"/>
          <c:showPercent val="0"/>
          <c:showBubbleSize val="0"/>
        </c:dLbls>
        <c:gapWidth val="219"/>
        <c:overlap val="-27"/>
        <c:axId val="1668146848"/>
        <c:axId val="1668002224"/>
      </c:barChart>
      <c:catAx>
        <c:axId val="16681468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t>Age Distribution</a:t>
                </a:r>
                <a:r>
                  <a:rPr lang="en-US" sz="1400" b="1" baseline="0"/>
                  <a:t> of Mass Public Shooters</a:t>
                </a:r>
                <a:endParaRPr lang="en-US" sz="1400" b="1"/>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1668002224"/>
        <c:crosses val="autoZero"/>
        <c:auto val="1"/>
        <c:lblAlgn val="ctr"/>
        <c:lblOffset val="100"/>
        <c:noMultiLvlLbl val="0"/>
      </c:catAx>
      <c:valAx>
        <c:axId val="16680022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t>Percentage of Killers by Age</a:t>
                </a:r>
              </a:p>
            </c:rich>
          </c:tx>
          <c:layout>
            <c:manualLayout>
              <c:xMode val="edge"/>
              <c:yMode val="edge"/>
              <c:x val="7.0984915705412602E-3"/>
              <c:y val="0.3713010172138211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6681468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n-US" sz="2400" b="1" i="0" baseline="0">
                <a:effectLst/>
              </a:rPr>
              <a:t>Gender Demographics of Mass Public Shooters:</a:t>
            </a:r>
            <a:endParaRPr lang="en-US" sz="2400">
              <a:effectLst/>
            </a:endParaRPr>
          </a:p>
          <a:p>
            <a:pPr>
              <a:defRPr sz="1800" b="1" i="0" u="none" strike="noStrike" kern="1200" baseline="0">
                <a:solidFill>
                  <a:schemeClr val="dk1">
                    <a:lumMod val="65000"/>
                    <a:lumOff val="35000"/>
                  </a:schemeClr>
                </a:solidFill>
                <a:latin typeface="+mn-lt"/>
                <a:ea typeface="+mn-ea"/>
                <a:cs typeface="+mn-cs"/>
              </a:defRPr>
            </a:pPr>
            <a:r>
              <a:rPr lang="en-US" sz="2400" b="1" i="0" baseline="0">
                <a:effectLst/>
              </a:rPr>
              <a:t>1998 to May 2022</a:t>
            </a:r>
            <a:endParaRPr lang="en-US" sz="2400">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BAEF-7245-86E5-740B8456ECD8}"/>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BAEF-7245-86E5-740B8456ECD8}"/>
              </c:ext>
            </c:extLst>
          </c:dPt>
          <c:dLbls>
            <c:dLbl>
              <c:idx val="0"/>
              <c:tx>
                <c:rich>
                  <a:bodyPr/>
                  <a:lstStyle/>
                  <a:p>
                    <a:r>
                      <a:rPr lang="en-US"/>
                      <a:t>Male</a:t>
                    </a:r>
                  </a:p>
                  <a:p>
                    <a:fld id="{DDC81464-9920-D94A-B59A-B1EE2D4274B9}" type="PERCENTAGE">
                      <a:rPr lang="en-US"/>
                      <a:pPr/>
                      <a:t>[PERCENTAGE]</a:t>
                    </a:fld>
                    <a:endParaRPr lang="en-US"/>
                  </a:p>
                </c:rich>
              </c:tx>
              <c:dLblPos val="inEnd"/>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AEF-7245-86E5-740B8456ECD8}"/>
                </c:ext>
              </c:extLst>
            </c:dLbl>
            <c:dLbl>
              <c:idx val="1"/>
              <c:tx>
                <c:rich>
                  <a:bodyPr rot="0" spcFirstLastPara="1" vertOverflow="ellipsis" vert="horz" wrap="square" lIns="38100" tIns="19050" rIns="38100" bIns="19050" anchor="ctr" anchorCtr="1">
                    <a:noAutofit/>
                  </a:bodyPr>
                  <a:lstStyle/>
                  <a:p>
                    <a:pPr>
                      <a:defRPr sz="1400" b="1" i="0" u="none" strike="noStrike" kern="1200" baseline="0">
                        <a:solidFill>
                          <a:schemeClr val="lt1"/>
                        </a:solidFill>
                        <a:latin typeface="+mn-lt"/>
                        <a:ea typeface="+mn-ea"/>
                        <a:cs typeface="+mn-cs"/>
                      </a:defRPr>
                    </a:pPr>
                    <a:r>
                      <a:rPr lang="en-US" sz="1400"/>
                      <a:t>Female</a:t>
                    </a:r>
                  </a:p>
                  <a:p>
                    <a:pPr>
                      <a:defRPr sz="1400" b="1" i="0" u="none" strike="noStrike" kern="1200" baseline="0">
                        <a:solidFill>
                          <a:schemeClr val="lt1"/>
                        </a:solidFill>
                        <a:latin typeface="+mn-lt"/>
                        <a:ea typeface="+mn-ea"/>
                        <a:cs typeface="+mn-cs"/>
                      </a:defRPr>
                    </a:pPr>
                    <a:fld id="{6232D4B1-2BAA-5744-BDCA-83CE910A4D49}" type="PERCENTAGE">
                      <a:rPr lang="en-US" sz="1400"/>
                      <a:pPr>
                        <a:defRPr sz="1400" b="1" i="0" u="none" strike="noStrike" kern="1200" baseline="0">
                          <a:solidFill>
                            <a:schemeClr val="lt1"/>
                          </a:solidFill>
                          <a:latin typeface="+mn-lt"/>
                          <a:ea typeface="+mn-ea"/>
                          <a:cs typeface="+mn-cs"/>
                        </a:defRPr>
                      </a:pPr>
                      <a:t>[PERCENTAGE]</a:t>
                    </a:fld>
                    <a:endParaRPr lang="en-US"/>
                  </a:p>
                </c:rich>
              </c:tx>
              <c:spPr>
                <a:noFill/>
                <a:ln>
                  <a:noFill/>
                </a:ln>
                <a:effectLst/>
              </c:spPr>
              <c:txPr>
                <a:bodyPr rot="0" spcFirstLastPara="1" vertOverflow="ellipsis" vert="horz" wrap="square" lIns="38100" tIns="19050" rIns="38100" bIns="19050" anchor="ctr" anchorCtr="1">
                  <a:noAutofit/>
                </a:bodyPr>
                <a:lstStyle/>
                <a:p>
                  <a:pPr>
                    <a:defRPr sz="14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extLst>
                <c:ext xmlns:c15="http://schemas.microsoft.com/office/drawing/2012/chart" uri="{CE6537A1-D6FC-4f65-9D91-7224C49458BB}">
                  <c15:layout>
                    <c:manualLayout>
                      <c:w val="0.19896024464831805"/>
                      <c:h val="0.11971008301230819"/>
                    </c:manualLayout>
                  </c15:layout>
                  <c15:dlblFieldTable/>
                  <c15:showDataLabelsRange val="0"/>
                </c:ext>
                <c:ext xmlns:c16="http://schemas.microsoft.com/office/drawing/2014/chart" uri="{C3380CC4-5D6E-409C-BE32-E72D297353CC}">
                  <c16:uniqueId val="{00000003-BAEF-7245-86E5-740B8456ECD8}"/>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'Age, Gender, Race'!$L$2:$L$3</c:f>
              <c:strCache>
                <c:ptCount val="2"/>
                <c:pt idx="0">
                  <c:v>Male</c:v>
                </c:pt>
                <c:pt idx="1">
                  <c:v>Female</c:v>
                </c:pt>
              </c:strCache>
            </c:strRef>
          </c:cat>
          <c:val>
            <c:numRef>
              <c:f>'Age, Gender, Race'!$N$2:$N$3</c:f>
              <c:numCache>
                <c:formatCode>0.0%</c:formatCode>
                <c:ptCount val="2"/>
                <c:pt idx="0">
                  <c:v>0.95604395604395609</c:v>
                </c:pt>
                <c:pt idx="1">
                  <c:v>3.2967032967032968E-2</c:v>
                </c:pt>
              </c:numCache>
            </c:numRef>
          </c:val>
          <c:extLst>
            <c:ext xmlns:c16="http://schemas.microsoft.com/office/drawing/2014/chart" uri="{C3380CC4-5D6E-409C-BE32-E72D297353CC}">
              <c16:uniqueId val="{00000004-BAEF-7245-86E5-740B8456ECD8}"/>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14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n-US" sz="2400" b="1" i="0" baseline="0">
                <a:effectLst/>
              </a:rPr>
              <a:t>The Racial Demographics of Mass Public Shooters:</a:t>
            </a:r>
            <a:endParaRPr lang="en-US" sz="2400">
              <a:effectLst/>
            </a:endParaRPr>
          </a:p>
          <a:p>
            <a:pPr>
              <a:defRPr sz="1800" b="1" i="0" u="none" strike="noStrike" kern="1200" baseline="0">
                <a:solidFill>
                  <a:schemeClr val="dk1">
                    <a:lumMod val="65000"/>
                    <a:lumOff val="35000"/>
                  </a:schemeClr>
                </a:solidFill>
                <a:latin typeface="+mn-lt"/>
                <a:ea typeface="+mn-ea"/>
                <a:cs typeface="+mn-cs"/>
              </a:defRPr>
            </a:pPr>
            <a:r>
              <a:rPr lang="en-US" sz="2400" b="1" i="0" baseline="0">
                <a:effectLst/>
              </a:rPr>
              <a:t>1998 to May 2022</a:t>
            </a:r>
            <a:endParaRPr lang="en-US" sz="2400"/>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n-US"/>
        </a:p>
      </c:txPr>
    </c:title>
    <c:autoTitleDeleted val="0"/>
    <c:plotArea>
      <c:layout/>
      <c:pieChart>
        <c:varyColors val="1"/>
        <c:ser>
          <c:idx val="1"/>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E-E143-DE4B-BCBC-52CCC5752CB2}"/>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4-E143-DE4B-BCBC-52CCC5752CB2}"/>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E143-DE4B-BCBC-52CCC5752CB2}"/>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2-E143-DE4B-BCBC-52CCC5752CB2}"/>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0-E143-DE4B-BCBC-52CCC5752CB2}"/>
              </c:ext>
            </c:extLst>
          </c:dPt>
          <c:dPt>
            <c:idx val="5"/>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E143-DE4B-BCBC-52CCC5752CB2}"/>
              </c:ext>
            </c:extLst>
          </c:dPt>
          <c:dPt>
            <c:idx val="6"/>
            <c:bubble3D val="0"/>
            <c:spPr>
              <a:solidFill>
                <a:schemeClr val="accent1">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7FF2-0144-A3C0-055037570671}"/>
              </c:ext>
            </c:extLst>
          </c:dPt>
          <c:dLbls>
            <c:dLbl>
              <c:idx val="0"/>
              <c:layout>
                <c:manualLayout>
                  <c:x val="-0.23672206296793546"/>
                  <c:y val="-5.5189844781913848E-2"/>
                </c:manualLayout>
              </c:layout>
              <c:tx>
                <c:rich>
                  <a:bodyPr/>
                  <a:lstStyle/>
                  <a:p>
                    <a:r>
                      <a:rPr lang="en-US"/>
                      <a:t>White (Excluding Middle Eastern)</a:t>
                    </a:r>
                  </a:p>
                  <a:p>
                    <a:fld id="{41C60852-8F30-D449-9738-E92E7E2C2E68}" type="PERCENTAGE">
                      <a:rPr lang="en-US"/>
                      <a:pPr/>
                      <a:t>[PERCENTAGE]</a:t>
                    </a:fld>
                    <a:endParaRPr lang="en-US"/>
                  </a:p>
                </c:rich>
              </c:tx>
              <c:dLblPos val="bestFit"/>
              <c:showLegendKey val="0"/>
              <c:showVal val="0"/>
              <c:showCatName val="1"/>
              <c:showSerName val="0"/>
              <c:showPercent val="1"/>
              <c:showBubbleSize val="0"/>
              <c:extLst>
                <c:ext xmlns:c15="http://schemas.microsoft.com/office/drawing/2012/chart" uri="{CE6537A1-D6FC-4f65-9D91-7224C49458BB}">
                  <c15:layout>
                    <c:manualLayout>
                      <c:w val="0.17784184235035136"/>
                      <c:h val="0.10059314179796106"/>
                    </c:manualLayout>
                  </c15:layout>
                  <c15:dlblFieldTable/>
                  <c15:showDataLabelsRange val="0"/>
                </c:ext>
                <c:ext xmlns:c16="http://schemas.microsoft.com/office/drawing/2014/chart" uri="{C3380CC4-5D6E-409C-BE32-E72D297353CC}">
                  <c16:uniqueId val="{0000000E-E143-DE4B-BCBC-52CCC5752CB2}"/>
                </c:ext>
              </c:extLst>
            </c:dLbl>
            <c:dLbl>
              <c:idx val="1"/>
              <c:layout>
                <c:manualLayout>
                  <c:x val="9.0147501723574872E-2"/>
                  <c:y val="-0.11509621769938629"/>
                </c:manualLayout>
              </c:layout>
              <c:tx>
                <c:rich>
                  <a:bodyPr/>
                  <a:lstStyle/>
                  <a:p>
                    <a:r>
                      <a:rPr lang="en-US" sz="1400" b="1" i="0" u="none" strike="noStrike" baseline="0">
                        <a:effectLst/>
                      </a:rPr>
                      <a:t>Black</a:t>
                    </a:r>
                    <a:r>
                      <a:rPr lang="en-US" sz="1400" b="1" i="0" u="none" strike="noStrike" baseline="0"/>
                      <a:t> </a:t>
                    </a:r>
                  </a:p>
                  <a:p>
                    <a:fld id="{67F8F857-1145-1B45-BA96-BFC5E77070CD}" type="PERCENTAGE">
                      <a:rPr lang="en-US" sz="1400" b="1"/>
                      <a:pPr/>
                      <a:t>[PERCENTAGE]</a:t>
                    </a:fld>
                    <a:endParaRPr lang="en-US"/>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4-E143-DE4B-BCBC-52CCC5752CB2}"/>
                </c:ext>
              </c:extLst>
            </c:dLbl>
            <c:dLbl>
              <c:idx val="2"/>
              <c:tx>
                <c:rich>
                  <a:bodyPr/>
                  <a:lstStyle/>
                  <a:p>
                    <a:r>
                      <a:rPr lang="en-US" sz="1400" b="1" i="0" u="none" strike="noStrike" baseline="0">
                        <a:effectLst/>
                      </a:rPr>
                      <a:t>Asian</a:t>
                    </a:r>
                    <a:r>
                      <a:rPr lang="en-US" sz="1400" b="1" i="0" u="none" strike="noStrike" baseline="0"/>
                      <a:t> </a:t>
                    </a:r>
                  </a:p>
                  <a:p>
                    <a:fld id="{FE8753F5-F352-7F47-A7CC-780D1821FAAD}" type="PERCENTAGE">
                      <a:rPr lang="en-US" sz="1400" b="1"/>
                      <a:pPr/>
                      <a:t>[PERCENTAGE]</a:t>
                    </a:fld>
                    <a:endParaRPr lang="en-US"/>
                  </a:p>
                </c:rich>
              </c:tx>
              <c:dLblPos val="in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E143-DE4B-BCBC-52CCC5752CB2}"/>
                </c:ext>
              </c:extLst>
            </c:dLbl>
            <c:dLbl>
              <c:idx val="3"/>
              <c:layout>
                <c:manualLayout>
                  <c:x val="0.16287625337155434"/>
                  <c:y val="6.7887443170623063E-2"/>
                </c:manualLayout>
              </c:layout>
              <c:tx>
                <c:rich>
                  <a:bodyPr/>
                  <a:lstStyle/>
                  <a:p>
                    <a:r>
                      <a:rPr lang="en-US" sz="1400" b="1" i="0" u="none" strike="noStrike" baseline="0">
                        <a:effectLst/>
                      </a:rPr>
                      <a:t>Middle Eastern</a:t>
                    </a:r>
                    <a:r>
                      <a:rPr lang="en-US" sz="1400" b="1" i="0" u="none" strike="noStrike" baseline="0"/>
                      <a:t> </a:t>
                    </a:r>
                  </a:p>
                  <a:p>
                    <a:fld id="{A825216B-FCE3-7441-8617-2F674E451BAB}" type="PERCENTAGE">
                      <a:rPr lang="en-US" sz="1400" b="1"/>
                      <a:pPr/>
                      <a:t>[PERCENTAGE]</a:t>
                    </a:fld>
                    <a:endParaRPr lang="en-US"/>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E143-DE4B-BCBC-52CCC5752CB2}"/>
                </c:ext>
              </c:extLst>
            </c:dLbl>
            <c:dLbl>
              <c:idx val="4"/>
              <c:layout>
                <c:manualLayout>
                  <c:x val="8.4303010510782928E-2"/>
                  <c:y val="0.12044179139331398"/>
                </c:manualLayout>
              </c:layout>
              <c:tx>
                <c:rich>
                  <a:bodyPr/>
                  <a:lstStyle/>
                  <a:p>
                    <a:r>
                      <a:rPr lang="en-US" sz="1400" b="1" i="0" u="none" strike="noStrike" baseline="0">
                        <a:effectLst/>
                      </a:rPr>
                      <a:t>Hispanic</a:t>
                    </a:r>
                    <a:r>
                      <a:rPr lang="en-US" sz="1400" b="1" i="0" u="none" strike="noStrike" baseline="0"/>
                      <a:t> </a:t>
                    </a:r>
                  </a:p>
                  <a:p>
                    <a:fld id="{397568C6-5FDA-514C-813D-2ED400F25E26}" type="PERCENTAGE">
                      <a:rPr lang="en-US" sz="1400" b="1"/>
                      <a:pPr/>
                      <a:t>[PERCENTAGE]</a:t>
                    </a:fld>
                    <a:endParaRPr lang="en-US"/>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E143-DE4B-BCBC-52CCC5752CB2}"/>
                </c:ext>
              </c:extLst>
            </c:dLbl>
            <c:dLbl>
              <c:idx val="5"/>
              <c:layout>
                <c:manualLayout>
                  <c:x val="7.6059363547298461E-2"/>
                  <c:y val="0.10641363759094524"/>
                </c:manualLayout>
              </c:layout>
              <c:tx>
                <c:rich>
                  <a:bodyPr/>
                  <a:lstStyle/>
                  <a:p>
                    <a:r>
                      <a:rPr lang="en-US" sz="1400" b="1" i="0" u="none" strike="noStrike" baseline="0">
                        <a:effectLst/>
                      </a:rPr>
                      <a:t>American Indian</a:t>
                    </a:r>
                    <a:r>
                      <a:rPr lang="en-US" sz="1400" b="1" i="0" u="none" strike="noStrike" baseline="0"/>
                      <a:t> </a:t>
                    </a:r>
                  </a:p>
                  <a:p>
                    <a:fld id="{A6824363-907B-D94D-BA03-F519715471D0}" type="PERCENTAGE">
                      <a:rPr lang="en-US" sz="1400" b="1"/>
                      <a:pPr/>
                      <a:t>[PERCENTAGE]</a:t>
                    </a:fld>
                    <a:endParaRPr lang="en-US"/>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E143-DE4B-BCBC-52CCC5752CB2}"/>
                </c:ext>
              </c:extLst>
            </c:dLbl>
            <c:dLbl>
              <c:idx val="6"/>
              <c:layout>
                <c:manualLayout>
                  <c:x val="2.2969265938531821E-2"/>
                  <c:y val="0.1793765005509621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7FF2-0144-A3C0-055037570671}"/>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'Age, Gender, Race'!$X$2:$X$8</c:f>
              <c:strCache>
                <c:ptCount val="7"/>
                <c:pt idx="0">
                  <c:v>White (Excluding Middle Eastern)</c:v>
                </c:pt>
                <c:pt idx="1">
                  <c:v>Black</c:v>
                </c:pt>
                <c:pt idx="2">
                  <c:v>Asian</c:v>
                </c:pt>
                <c:pt idx="3">
                  <c:v>Middle Eastern</c:v>
                </c:pt>
                <c:pt idx="4">
                  <c:v>Hispanic</c:v>
                </c:pt>
                <c:pt idx="5">
                  <c:v>American Indian</c:v>
                </c:pt>
                <c:pt idx="6">
                  <c:v>Unknown</c:v>
                </c:pt>
              </c:strCache>
            </c:strRef>
          </c:cat>
          <c:val>
            <c:numRef>
              <c:f>'Age, Gender, Race'!$Z$2:$Z$8</c:f>
              <c:numCache>
                <c:formatCode>0%</c:formatCode>
                <c:ptCount val="7"/>
                <c:pt idx="0">
                  <c:v>0.5494505494505495</c:v>
                </c:pt>
                <c:pt idx="1">
                  <c:v>0.15384615384615385</c:v>
                </c:pt>
                <c:pt idx="2">
                  <c:v>6.5934065934065936E-2</c:v>
                </c:pt>
                <c:pt idx="3">
                  <c:v>7.6923076923076927E-2</c:v>
                </c:pt>
                <c:pt idx="4">
                  <c:v>9.8901098901098897E-2</c:v>
                </c:pt>
                <c:pt idx="5">
                  <c:v>3.2967032967032968E-2</c:v>
                </c:pt>
                <c:pt idx="6">
                  <c:v>2.197802197802198E-2</c:v>
                </c:pt>
              </c:numCache>
            </c:numRef>
          </c:val>
          <c:extLst>
            <c:ext xmlns:c16="http://schemas.microsoft.com/office/drawing/2014/chart" uri="{C3380CC4-5D6E-409C-BE32-E72D297353CC}">
              <c16:uniqueId val="{0000000D-E143-DE4B-BCBC-52CCC5752CB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14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400" b="1"/>
              <a:t>Number Murdered</a:t>
            </a:r>
            <a:r>
              <a:rPr lang="en-US" sz="2400" b="1" baseline="0"/>
              <a:t> in Mass Public Shootings and Number of Attacks by Year (nonlinear trends):</a:t>
            </a:r>
          </a:p>
          <a:p>
            <a:pPr>
              <a:defRPr sz="1400" b="0" i="0" u="none" strike="noStrike" kern="1200" spc="0" baseline="0">
                <a:solidFill>
                  <a:schemeClr val="tx1">
                    <a:lumMod val="65000"/>
                    <a:lumOff val="35000"/>
                  </a:schemeClr>
                </a:solidFill>
                <a:latin typeface="+mn-lt"/>
                <a:ea typeface="+mn-ea"/>
                <a:cs typeface="+mn-cs"/>
              </a:defRPr>
            </a:pPr>
            <a:r>
              <a:rPr lang="en-US" sz="2400" b="1" baseline="0"/>
              <a:t>1998 to May 2022</a:t>
            </a:r>
            <a:endParaRPr lang="en-US" sz="24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'Number of attacks by year'!$I$1</c:f>
              <c:strCache>
                <c:ptCount val="1"/>
                <c:pt idx="0">
                  <c:v>Number killed in Public</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60325" cap="rnd">
                <a:solidFill>
                  <a:schemeClr val="accent1"/>
                </a:solidFill>
                <a:prstDash val="sysDot"/>
              </a:ln>
              <a:effectLst/>
            </c:spPr>
            <c:trendlineType val="poly"/>
            <c:order val="3"/>
            <c:dispRSqr val="0"/>
            <c:dispEq val="0"/>
          </c:trendline>
          <c:cat>
            <c:numRef>
              <c:f>'Number of attacks by year'!$H$2:$H$26</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'Number of attacks by year'!$I$2:$I$26</c:f>
              <c:numCache>
                <c:formatCode>General</c:formatCode>
                <c:ptCount val="25"/>
                <c:pt idx="0">
                  <c:v>9</c:v>
                </c:pt>
                <c:pt idx="1">
                  <c:v>45</c:v>
                </c:pt>
                <c:pt idx="2">
                  <c:v>7</c:v>
                </c:pt>
                <c:pt idx="3">
                  <c:v>4</c:v>
                </c:pt>
                <c:pt idx="4">
                  <c:v>4</c:v>
                </c:pt>
                <c:pt idx="5">
                  <c:v>20</c:v>
                </c:pt>
                <c:pt idx="6">
                  <c:v>15</c:v>
                </c:pt>
                <c:pt idx="7">
                  <c:v>14</c:v>
                </c:pt>
                <c:pt idx="8">
                  <c:v>22</c:v>
                </c:pt>
                <c:pt idx="9">
                  <c:v>51</c:v>
                </c:pt>
                <c:pt idx="10">
                  <c:v>20</c:v>
                </c:pt>
                <c:pt idx="11">
                  <c:v>38</c:v>
                </c:pt>
                <c:pt idx="12">
                  <c:v>12</c:v>
                </c:pt>
                <c:pt idx="13">
                  <c:v>18</c:v>
                </c:pt>
                <c:pt idx="14">
                  <c:v>66</c:v>
                </c:pt>
                <c:pt idx="15">
                  <c:v>16</c:v>
                </c:pt>
                <c:pt idx="16">
                  <c:v>8</c:v>
                </c:pt>
                <c:pt idx="17">
                  <c:v>37</c:v>
                </c:pt>
                <c:pt idx="18">
                  <c:v>65</c:v>
                </c:pt>
                <c:pt idx="19">
                  <c:v>94</c:v>
                </c:pt>
                <c:pt idx="20">
                  <c:v>62</c:v>
                </c:pt>
                <c:pt idx="21">
                  <c:v>53</c:v>
                </c:pt>
                <c:pt idx="22">
                  <c:v>9</c:v>
                </c:pt>
                <c:pt idx="23">
                  <c:v>51</c:v>
                </c:pt>
                <c:pt idx="24">
                  <c:v>14</c:v>
                </c:pt>
              </c:numCache>
            </c:numRef>
          </c:val>
          <c:extLst>
            <c:ext xmlns:c16="http://schemas.microsoft.com/office/drawing/2014/chart" uri="{C3380CC4-5D6E-409C-BE32-E72D297353CC}">
              <c16:uniqueId val="{00000001-5649-7446-AAE9-7C6E5373ED2F}"/>
            </c:ext>
          </c:extLst>
        </c:ser>
        <c:ser>
          <c:idx val="1"/>
          <c:order val="1"/>
          <c:tx>
            <c:strRef>
              <c:f>'Number of attacks by year'!$J$1</c:f>
              <c:strCache>
                <c:ptCount val="1"/>
                <c:pt idx="0">
                  <c:v>Number of attacks per year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50800" cap="rnd">
                <a:solidFill>
                  <a:schemeClr val="accent2"/>
                </a:solidFill>
                <a:prstDash val="sysDot"/>
              </a:ln>
              <a:effectLst/>
            </c:spPr>
            <c:trendlineType val="poly"/>
            <c:order val="3"/>
            <c:dispRSqr val="0"/>
            <c:dispEq val="0"/>
          </c:trendline>
          <c:cat>
            <c:numRef>
              <c:f>'Number of attacks by year'!$H$2:$H$26</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'Number of attacks by year'!$J$2:$J$26</c:f>
              <c:numCache>
                <c:formatCode>General</c:formatCode>
                <c:ptCount val="25"/>
                <c:pt idx="0">
                  <c:v>2</c:v>
                </c:pt>
                <c:pt idx="1">
                  <c:v>6</c:v>
                </c:pt>
                <c:pt idx="2">
                  <c:v>1</c:v>
                </c:pt>
                <c:pt idx="3">
                  <c:v>1</c:v>
                </c:pt>
                <c:pt idx="4">
                  <c:v>1</c:v>
                </c:pt>
                <c:pt idx="5">
                  <c:v>4</c:v>
                </c:pt>
                <c:pt idx="6">
                  <c:v>3</c:v>
                </c:pt>
                <c:pt idx="7">
                  <c:v>2</c:v>
                </c:pt>
                <c:pt idx="8">
                  <c:v>4</c:v>
                </c:pt>
                <c:pt idx="9">
                  <c:v>4</c:v>
                </c:pt>
                <c:pt idx="10">
                  <c:v>4</c:v>
                </c:pt>
                <c:pt idx="11">
                  <c:v>4</c:v>
                </c:pt>
                <c:pt idx="12">
                  <c:v>2</c:v>
                </c:pt>
                <c:pt idx="13">
                  <c:v>3</c:v>
                </c:pt>
                <c:pt idx="14">
                  <c:v>7</c:v>
                </c:pt>
                <c:pt idx="15">
                  <c:v>2</c:v>
                </c:pt>
                <c:pt idx="16">
                  <c:v>2</c:v>
                </c:pt>
                <c:pt idx="17">
                  <c:v>4</c:v>
                </c:pt>
                <c:pt idx="18">
                  <c:v>4</c:v>
                </c:pt>
                <c:pt idx="19">
                  <c:v>4</c:v>
                </c:pt>
                <c:pt idx="20">
                  <c:v>7</c:v>
                </c:pt>
                <c:pt idx="21">
                  <c:v>5</c:v>
                </c:pt>
                <c:pt idx="22">
                  <c:v>2</c:v>
                </c:pt>
                <c:pt idx="23">
                  <c:v>8</c:v>
                </c:pt>
                <c:pt idx="24">
                  <c:v>2</c:v>
                </c:pt>
              </c:numCache>
            </c:numRef>
          </c:val>
          <c:extLst>
            <c:ext xmlns:c16="http://schemas.microsoft.com/office/drawing/2014/chart" uri="{C3380CC4-5D6E-409C-BE32-E72D297353CC}">
              <c16:uniqueId val="{00000003-5649-7446-AAE9-7C6E5373ED2F}"/>
            </c:ext>
          </c:extLst>
        </c:ser>
        <c:dLbls>
          <c:dLblPos val="outEnd"/>
          <c:showLegendKey val="0"/>
          <c:showVal val="1"/>
          <c:showCatName val="0"/>
          <c:showSerName val="0"/>
          <c:showPercent val="0"/>
          <c:showBubbleSize val="0"/>
        </c:dLbls>
        <c:gapWidth val="219"/>
        <c:overlap val="-27"/>
        <c:axId val="1747139248"/>
        <c:axId val="1728974880"/>
      </c:barChart>
      <c:catAx>
        <c:axId val="1747139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1728974880"/>
        <c:crosses val="autoZero"/>
        <c:auto val="1"/>
        <c:lblAlgn val="ctr"/>
        <c:lblOffset val="100"/>
        <c:noMultiLvlLbl val="0"/>
      </c:catAx>
      <c:valAx>
        <c:axId val="1728974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1747139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14</xdr:col>
      <xdr:colOff>0</xdr:colOff>
      <xdr:row>5</xdr:row>
      <xdr:rowOff>0</xdr:rowOff>
    </xdr:from>
    <xdr:to>
      <xdr:col>19</xdr:col>
      <xdr:colOff>546100</xdr:colOff>
      <xdr:row>38</xdr:row>
      <xdr:rowOff>171450</xdr:rowOff>
    </xdr:to>
    <xdr:graphicFrame macro="">
      <xdr:nvGraphicFramePr>
        <xdr:cNvPr id="2" name="Chart 1">
          <a:extLst>
            <a:ext uri="{FF2B5EF4-FFF2-40B4-BE49-F238E27FC236}">
              <a16:creationId xmlns:a16="http://schemas.microsoft.com/office/drawing/2014/main" id="{392E955B-710A-7844-9DC7-7674CA2FF5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0</xdr:colOff>
      <xdr:row>5</xdr:row>
      <xdr:rowOff>0</xdr:rowOff>
    </xdr:from>
    <xdr:to>
      <xdr:col>32</xdr:col>
      <xdr:colOff>0</xdr:colOff>
      <xdr:row>38</xdr:row>
      <xdr:rowOff>158750</xdr:rowOff>
    </xdr:to>
    <xdr:graphicFrame macro="">
      <xdr:nvGraphicFramePr>
        <xdr:cNvPr id="3" name="Chart 2">
          <a:extLst>
            <a:ext uri="{FF2B5EF4-FFF2-40B4-BE49-F238E27FC236}">
              <a16:creationId xmlns:a16="http://schemas.microsoft.com/office/drawing/2014/main" id="{35024D3A-25D3-2F4C-978C-F0F5B50274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742950</xdr:colOff>
      <xdr:row>40</xdr:row>
      <xdr:rowOff>19050</xdr:rowOff>
    </xdr:from>
    <xdr:to>
      <xdr:col>31</xdr:col>
      <xdr:colOff>685800</xdr:colOff>
      <xdr:row>73</xdr:row>
      <xdr:rowOff>190500</xdr:rowOff>
    </xdr:to>
    <xdr:graphicFrame macro="">
      <xdr:nvGraphicFramePr>
        <xdr:cNvPr id="4" name="Chart 3">
          <a:extLst>
            <a:ext uri="{FF2B5EF4-FFF2-40B4-BE49-F238E27FC236}">
              <a16:creationId xmlns:a16="http://schemas.microsoft.com/office/drawing/2014/main" id="{F87ED536-9B7D-4549-9A76-551DF6F99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17</xdr:row>
      <xdr:rowOff>0</xdr:rowOff>
    </xdr:from>
    <xdr:to>
      <xdr:col>9</xdr:col>
      <xdr:colOff>0</xdr:colOff>
      <xdr:row>50</xdr:row>
      <xdr:rowOff>82550</xdr:rowOff>
    </xdr:to>
    <xdr:graphicFrame macro="">
      <xdr:nvGraphicFramePr>
        <xdr:cNvPr id="2" name="Chart 1">
          <a:extLst>
            <a:ext uri="{FF2B5EF4-FFF2-40B4-BE49-F238E27FC236}">
              <a16:creationId xmlns:a16="http://schemas.microsoft.com/office/drawing/2014/main" id="{38592875-1378-684E-81A7-B06A244823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17</xdr:row>
      <xdr:rowOff>0</xdr:rowOff>
    </xdr:from>
    <xdr:to>
      <xdr:col>21</xdr:col>
      <xdr:colOff>50800</xdr:colOff>
      <xdr:row>50</xdr:row>
      <xdr:rowOff>82550</xdr:rowOff>
    </xdr:to>
    <xdr:graphicFrame macro="">
      <xdr:nvGraphicFramePr>
        <xdr:cNvPr id="3" name="Chart 2">
          <a:extLst>
            <a:ext uri="{FF2B5EF4-FFF2-40B4-BE49-F238E27FC236}">
              <a16:creationId xmlns:a16="http://schemas.microsoft.com/office/drawing/2014/main" id="{385140FE-7F16-6C48-9B5E-5290C1A8F4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0</xdr:colOff>
      <xdr:row>16</xdr:row>
      <xdr:rowOff>0</xdr:rowOff>
    </xdr:from>
    <xdr:to>
      <xdr:col>32</xdr:col>
      <xdr:colOff>558800</xdr:colOff>
      <xdr:row>49</xdr:row>
      <xdr:rowOff>146050</xdr:rowOff>
    </xdr:to>
    <xdr:graphicFrame macro="">
      <xdr:nvGraphicFramePr>
        <xdr:cNvPr id="6" name="Chart 5">
          <a:extLst>
            <a:ext uri="{FF2B5EF4-FFF2-40B4-BE49-F238E27FC236}">
              <a16:creationId xmlns:a16="http://schemas.microsoft.com/office/drawing/2014/main" id="{02CBAD7E-1F4D-AD49-8214-EF3804022D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34</xdr:col>
      <xdr:colOff>0</xdr:colOff>
      <xdr:row>13</xdr:row>
      <xdr:rowOff>0</xdr:rowOff>
    </xdr:from>
    <xdr:to>
      <xdr:col>44</xdr:col>
      <xdr:colOff>723900</xdr:colOff>
      <xdr:row>49</xdr:row>
      <xdr:rowOff>88900</xdr:rowOff>
    </xdr:to>
    <xdr:pic>
      <xdr:nvPicPr>
        <xdr:cNvPr id="5" name="Picture 4">
          <a:extLst>
            <a:ext uri="{FF2B5EF4-FFF2-40B4-BE49-F238E27FC236}">
              <a16:creationId xmlns:a16="http://schemas.microsoft.com/office/drawing/2014/main" id="{D037827C-903C-3F47-A159-DC4173FEA58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1026100" y="2641600"/>
          <a:ext cx="13004800" cy="7404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28</xdr:row>
      <xdr:rowOff>0</xdr:rowOff>
    </xdr:from>
    <xdr:to>
      <xdr:col>17</xdr:col>
      <xdr:colOff>114300</xdr:colOff>
      <xdr:row>73</xdr:row>
      <xdr:rowOff>69850</xdr:rowOff>
    </xdr:to>
    <xdr:graphicFrame macro="">
      <xdr:nvGraphicFramePr>
        <xdr:cNvPr id="2" name="Chart 1">
          <a:extLst>
            <a:ext uri="{FF2B5EF4-FFF2-40B4-BE49-F238E27FC236}">
              <a16:creationId xmlns:a16="http://schemas.microsoft.com/office/drawing/2014/main" id="{4EC9F01F-80D7-8F44-96D0-C666627497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ailynewscatcher.com/ethan-crumbley-biography/" TargetMode="External"/><Relationship Id="rId7" Type="http://schemas.openxmlformats.org/officeDocument/2006/relationships/hyperlink" Target="https://www.wlbt.com/2022/03/02/mother-3-girls-slain-by-father-feared-their-safety/" TargetMode="External"/><Relationship Id="rId2" Type="http://schemas.openxmlformats.org/officeDocument/2006/relationships/hyperlink" Target="https://eurweb.com/2021/09/17/man-arrested-his-son-wanted-in-killing-of-four-friends-shot-dead-in-suv-video/" TargetMode="External"/><Relationship Id="rId1" Type="http://schemas.openxmlformats.org/officeDocument/2006/relationships/hyperlink" Target="https://www.twincities.com/2022/04/05/extradited-from-arizona-to-ramsey-county-jail-man-charged-in-killing-4-makes-first-in-person-court-appearance/" TargetMode="External"/><Relationship Id="rId6" Type="http://schemas.openxmlformats.org/officeDocument/2006/relationships/hyperlink" Target="https://www.dailymail.co.uk/news/article-10579979/Gunman-killed-three-daughters-California-church-U-S-illegally.html" TargetMode="External"/><Relationship Id="rId5" Type="http://schemas.openxmlformats.org/officeDocument/2006/relationships/hyperlink" Target="https://www.cnn.com/2021/12/04/us/michigan-oxford-high-school-shooting-timeline/index.html" TargetMode="External"/><Relationship Id="rId4" Type="http://schemas.openxmlformats.org/officeDocument/2006/relationships/hyperlink" Target="https://www.clickondetroit.com/news/local/2021/12/05/sunday-read-everything-we-know-about-oxford-high-school-shooting-timeline-charges-evidence-mor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45FFD-16F5-924E-9BF1-EDBC119E0334}">
  <dimension ref="A1:AT89"/>
  <sheetViews>
    <sheetView tabSelected="1" workbookViewId="0">
      <pane xSplit="6" ySplit="1" topLeftCell="G2" activePane="bottomRight" state="frozen"/>
      <selection pane="topRight" activeCell="H1" sqref="H1"/>
      <selection pane="bottomLeft" activeCell="A2" sqref="A2"/>
      <selection pane="bottomRight" activeCell="A62" sqref="A62:XFD70"/>
    </sheetView>
  </sheetViews>
  <sheetFormatPr baseColWidth="10" defaultRowHeight="16" x14ac:dyDescent="0.2"/>
  <cols>
    <col min="1" max="5" width="10.83203125" style="8"/>
    <col min="6" max="6" width="41" style="8" bestFit="1" customWidth="1"/>
    <col min="7" max="7" width="10.83203125" style="9"/>
    <col min="8" max="15" width="10.83203125" style="8"/>
    <col min="16" max="17" width="10.83203125" style="21"/>
    <col min="18" max="19" width="10.83203125" style="22"/>
    <col min="20" max="32" width="10.83203125" style="8"/>
    <col min="33" max="33" width="10.83203125" style="9"/>
    <col min="34" max="16384" width="10.83203125" style="8"/>
  </cols>
  <sheetData>
    <row r="1" spans="1:46" s="7" customFormat="1" x14ac:dyDescent="0.2">
      <c r="A1" s="7" t="s">
        <v>0</v>
      </c>
      <c r="B1" s="7" t="s">
        <v>1</v>
      </c>
      <c r="C1" s="7" t="s">
        <v>2</v>
      </c>
      <c r="D1" s="7" t="s">
        <v>3</v>
      </c>
      <c r="E1" s="7" t="s">
        <v>4</v>
      </c>
      <c r="F1" s="7" t="s">
        <v>5</v>
      </c>
      <c r="G1" s="7" t="s">
        <v>6</v>
      </c>
      <c r="H1" s="7" t="s">
        <v>7</v>
      </c>
      <c r="I1" s="7" t="s">
        <v>8</v>
      </c>
      <c r="J1" s="7" t="s">
        <v>915</v>
      </c>
      <c r="K1" s="7" t="s">
        <v>916</v>
      </c>
      <c r="L1" s="7" t="s">
        <v>917</v>
      </c>
      <c r="M1" s="7" t="s">
        <v>918</v>
      </c>
      <c r="N1" s="7" t="s">
        <v>919</v>
      </c>
      <c r="O1" s="7" t="s">
        <v>920</v>
      </c>
      <c r="P1" s="19" t="s">
        <v>1135</v>
      </c>
      <c r="Q1" s="19" t="s">
        <v>1136</v>
      </c>
      <c r="R1" s="20" t="s">
        <v>1138</v>
      </c>
      <c r="S1" s="20" t="s">
        <v>1137</v>
      </c>
      <c r="T1" s="7" t="s">
        <v>947</v>
      </c>
      <c r="U1" s="7" t="s">
        <v>948</v>
      </c>
      <c r="V1" s="7" t="s">
        <v>238</v>
      </c>
      <c r="W1" s="7" t="s">
        <v>239</v>
      </c>
      <c r="X1" s="7" t="s">
        <v>232</v>
      </c>
      <c r="Y1" s="7" t="s">
        <v>233</v>
      </c>
      <c r="Z1" s="7" t="s">
        <v>234</v>
      </c>
      <c r="AA1" s="7" t="s">
        <v>235</v>
      </c>
      <c r="AB1" s="7" t="s">
        <v>236</v>
      </c>
      <c r="AC1" s="7" t="s">
        <v>237</v>
      </c>
      <c r="AD1" s="7" t="s">
        <v>240</v>
      </c>
      <c r="AE1" s="7" t="s">
        <v>241</v>
      </c>
      <c r="AF1" s="7" t="s">
        <v>242</v>
      </c>
      <c r="AG1" s="7" t="s">
        <v>243</v>
      </c>
      <c r="AH1" s="7" t="s">
        <v>361</v>
      </c>
      <c r="AI1" s="7" t="s">
        <v>362</v>
      </c>
      <c r="AJ1" s="7" t="s">
        <v>479</v>
      </c>
      <c r="AK1" s="7" t="s">
        <v>481</v>
      </c>
      <c r="AL1" s="7" t="s">
        <v>480</v>
      </c>
      <c r="AM1" s="7" t="s">
        <v>565</v>
      </c>
      <c r="AN1" s="7" t="s">
        <v>566</v>
      </c>
      <c r="AO1" s="7" t="s">
        <v>694</v>
      </c>
      <c r="AP1" s="7" t="s">
        <v>695</v>
      </c>
      <c r="AQ1" s="7" t="s">
        <v>696</v>
      </c>
    </row>
    <row r="2" spans="1:46" x14ac:dyDescent="0.2">
      <c r="A2" s="8">
        <v>1998</v>
      </c>
      <c r="B2" s="8">
        <v>3</v>
      </c>
      <c r="C2" s="8">
        <v>24</v>
      </c>
      <c r="D2" s="8" t="s">
        <v>14</v>
      </c>
      <c r="E2" s="8" t="s">
        <v>15</v>
      </c>
      <c r="F2" s="8" t="s">
        <v>16</v>
      </c>
      <c r="G2" s="9" t="s">
        <v>17</v>
      </c>
      <c r="H2" s="8" t="s">
        <v>18</v>
      </c>
      <c r="I2" s="8" t="s">
        <v>19</v>
      </c>
      <c r="J2" s="8">
        <v>5</v>
      </c>
      <c r="K2" s="8">
        <v>5</v>
      </c>
      <c r="L2" s="8">
        <v>10</v>
      </c>
      <c r="M2" s="8">
        <v>0</v>
      </c>
      <c r="N2" s="8">
        <v>0</v>
      </c>
      <c r="O2" s="8">
        <v>0</v>
      </c>
      <c r="P2" s="21">
        <v>0</v>
      </c>
      <c r="Q2" s="21">
        <v>5</v>
      </c>
      <c r="R2" s="22">
        <v>0</v>
      </c>
      <c r="S2" s="22">
        <v>1</v>
      </c>
      <c r="T2" s="8" t="s">
        <v>951</v>
      </c>
      <c r="U2" s="8" t="s">
        <v>952</v>
      </c>
      <c r="V2" s="8" t="s">
        <v>245</v>
      </c>
      <c r="W2" s="8" t="s">
        <v>246</v>
      </c>
      <c r="X2" s="8">
        <v>0</v>
      </c>
      <c r="Y2" s="8">
        <v>1</v>
      </c>
      <c r="Z2" s="8">
        <v>0</v>
      </c>
      <c r="AA2" s="8">
        <v>0</v>
      </c>
      <c r="AB2" s="8">
        <v>1</v>
      </c>
      <c r="AC2" s="8">
        <v>0</v>
      </c>
      <c r="AD2" s="8">
        <v>0</v>
      </c>
      <c r="AE2" s="8">
        <v>0</v>
      </c>
      <c r="AF2" s="8">
        <v>0</v>
      </c>
      <c r="AG2" s="9">
        <v>0</v>
      </c>
      <c r="AH2" s="8" t="s">
        <v>365</v>
      </c>
      <c r="AI2" s="8" t="s">
        <v>364</v>
      </c>
      <c r="AJ2" s="8" t="s">
        <v>450</v>
      </c>
      <c r="AK2" s="8">
        <v>0</v>
      </c>
      <c r="AL2" s="8" t="s">
        <v>483</v>
      </c>
      <c r="AM2" s="8" t="s">
        <v>550</v>
      </c>
      <c r="AO2" s="8" t="s">
        <v>700</v>
      </c>
      <c r="AP2" s="8" t="s">
        <v>701</v>
      </c>
      <c r="AQ2" s="8" t="s">
        <v>702</v>
      </c>
      <c r="AR2" s="8" t="s">
        <v>703</v>
      </c>
      <c r="AS2" s="8" t="s">
        <v>704</v>
      </c>
    </row>
    <row r="3" spans="1:46" x14ac:dyDescent="0.2">
      <c r="A3" s="8">
        <v>1998</v>
      </c>
      <c r="B3" s="8">
        <v>3</v>
      </c>
      <c r="C3" s="8">
        <v>7</v>
      </c>
      <c r="D3" s="8" t="s">
        <v>9</v>
      </c>
      <c r="E3" s="8" t="s">
        <v>10</v>
      </c>
      <c r="F3" s="8" t="s">
        <v>11</v>
      </c>
      <c r="G3" s="9">
        <v>35</v>
      </c>
      <c r="H3" s="8" t="s">
        <v>12</v>
      </c>
      <c r="I3" s="8" t="s">
        <v>13</v>
      </c>
      <c r="J3" s="8">
        <v>4</v>
      </c>
      <c r="K3" s="8">
        <v>4</v>
      </c>
      <c r="L3" s="8">
        <v>0</v>
      </c>
      <c r="M3" s="8">
        <v>1</v>
      </c>
      <c r="N3" s="8">
        <v>0</v>
      </c>
      <c r="O3" s="8">
        <v>0</v>
      </c>
      <c r="P3" s="21">
        <v>3</v>
      </c>
      <c r="Q3" s="21">
        <v>1</v>
      </c>
      <c r="R3" s="22">
        <v>0.75</v>
      </c>
      <c r="S3" s="22">
        <v>0.25</v>
      </c>
      <c r="T3" s="8" t="s">
        <v>949</v>
      </c>
      <c r="U3" s="8" t="s">
        <v>950</v>
      </c>
      <c r="V3" s="8" t="s">
        <v>244</v>
      </c>
      <c r="W3" s="8" t="s">
        <v>244</v>
      </c>
      <c r="X3" s="8">
        <v>1</v>
      </c>
      <c r="Y3" s="8">
        <v>0</v>
      </c>
      <c r="Z3" s="8">
        <v>0</v>
      </c>
      <c r="AA3" s="8">
        <v>1</v>
      </c>
      <c r="AB3" s="8">
        <v>0</v>
      </c>
      <c r="AC3" s="8">
        <v>0</v>
      </c>
      <c r="AD3" s="8">
        <v>0</v>
      </c>
      <c r="AE3" s="8">
        <v>0</v>
      </c>
      <c r="AF3" s="8">
        <v>0</v>
      </c>
      <c r="AG3" s="9">
        <v>0</v>
      </c>
      <c r="AH3" s="8" t="s">
        <v>363</v>
      </c>
      <c r="AI3" s="8" t="s">
        <v>364</v>
      </c>
      <c r="AJ3" s="8" t="s">
        <v>449</v>
      </c>
      <c r="AK3" s="8">
        <v>1</v>
      </c>
      <c r="AL3" s="8" t="s">
        <v>482</v>
      </c>
      <c r="AM3" s="8" t="s">
        <v>567</v>
      </c>
      <c r="AN3" s="8" t="s">
        <v>568</v>
      </c>
      <c r="AO3" s="8" t="s">
        <v>697</v>
      </c>
      <c r="AP3" s="8" t="s">
        <v>698</v>
      </c>
      <c r="AQ3" s="8" t="s">
        <v>699</v>
      </c>
    </row>
    <row r="4" spans="1:46" x14ac:dyDescent="0.2">
      <c r="A4" s="8">
        <v>1999</v>
      </c>
      <c r="B4" s="8">
        <v>9</v>
      </c>
      <c r="C4" s="8">
        <v>15</v>
      </c>
      <c r="D4" s="8" t="s">
        <v>27</v>
      </c>
      <c r="E4" s="8" t="s">
        <v>28</v>
      </c>
      <c r="F4" s="8" t="s">
        <v>29</v>
      </c>
      <c r="G4" s="9">
        <v>47</v>
      </c>
      <c r="H4" s="8" t="s">
        <v>12</v>
      </c>
      <c r="I4" s="8" t="s">
        <v>13</v>
      </c>
      <c r="J4" s="8">
        <v>7</v>
      </c>
      <c r="K4" s="8">
        <v>7</v>
      </c>
      <c r="L4" s="8">
        <v>7</v>
      </c>
      <c r="M4" s="8">
        <v>1</v>
      </c>
      <c r="N4" s="8">
        <v>0</v>
      </c>
      <c r="O4" s="8">
        <v>0</v>
      </c>
      <c r="P4" s="21">
        <v>3</v>
      </c>
      <c r="Q4" s="21">
        <v>4</v>
      </c>
      <c r="R4" s="22">
        <v>0.42857142857142855</v>
      </c>
      <c r="S4" s="22">
        <v>0.5714285714285714</v>
      </c>
      <c r="T4" s="8" t="s">
        <v>958</v>
      </c>
      <c r="U4" s="8" t="s">
        <v>959</v>
      </c>
      <c r="V4" s="8" t="s">
        <v>251</v>
      </c>
      <c r="W4" s="8" t="s">
        <v>251</v>
      </c>
      <c r="X4" s="8">
        <v>1</v>
      </c>
      <c r="Y4" s="8">
        <v>0</v>
      </c>
      <c r="Z4" s="8">
        <v>0</v>
      </c>
      <c r="AA4" s="8">
        <v>1</v>
      </c>
      <c r="AB4" s="8">
        <v>0</v>
      </c>
      <c r="AC4" s="8">
        <v>0</v>
      </c>
      <c r="AD4" s="8">
        <v>0</v>
      </c>
      <c r="AE4" s="8">
        <v>0</v>
      </c>
      <c r="AF4" s="8">
        <v>0</v>
      </c>
      <c r="AG4" s="9">
        <v>0</v>
      </c>
      <c r="AH4" s="8" t="s">
        <v>370</v>
      </c>
      <c r="AI4" s="8" t="s">
        <v>371</v>
      </c>
      <c r="AJ4" s="8" t="s">
        <v>452</v>
      </c>
      <c r="AK4" s="8">
        <v>0</v>
      </c>
      <c r="AL4" s="8" t="s">
        <v>486</v>
      </c>
      <c r="AM4" s="8" t="s">
        <v>573</v>
      </c>
      <c r="AN4" s="8" t="s">
        <v>574</v>
      </c>
      <c r="AO4" s="8" t="s">
        <v>712</v>
      </c>
      <c r="AP4" s="8" t="s">
        <v>713</v>
      </c>
      <c r="AQ4" s="8" t="s">
        <v>714</v>
      </c>
      <c r="AR4" s="8" t="s">
        <v>715</v>
      </c>
    </row>
    <row r="5" spans="1:46" s="18" customFormat="1" x14ac:dyDescent="0.2">
      <c r="A5" s="8">
        <v>1999</v>
      </c>
      <c r="B5" s="8">
        <v>7</v>
      </c>
      <c r="C5" s="8">
        <v>29</v>
      </c>
      <c r="D5" s="8" t="s">
        <v>24</v>
      </c>
      <c r="E5" s="8" t="s">
        <v>25</v>
      </c>
      <c r="F5" s="8" t="s">
        <v>26</v>
      </c>
      <c r="G5" s="9">
        <v>44</v>
      </c>
      <c r="H5" s="8" t="s">
        <v>12</v>
      </c>
      <c r="I5" s="8" t="s">
        <v>13</v>
      </c>
      <c r="J5" s="8">
        <v>12</v>
      </c>
      <c r="K5" s="8">
        <v>9</v>
      </c>
      <c r="L5" s="8">
        <v>13</v>
      </c>
      <c r="M5" s="8">
        <v>1</v>
      </c>
      <c r="N5" s="8">
        <v>0</v>
      </c>
      <c r="O5" s="8">
        <v>0</v>
      </c>
      <c r="P5" s="21">
        <v>9</v>
      </c>
      <c r="Q5" s="21">
        <v>3</v>
      </c>
      <c r="R5" s="22">
        <v>0.75</v>
      </c>
      <c r="S5" s="22">
        <v>0.25</v>
      </c>
      <c r="T5" s="8" t="s">
        <v>956</v>
      </c>
      <c r="U5" s="8" t="s">
        <v>957</v>
      </c>
      <c r="V5" s="8" t="s">
        <v>249</v>
      </c>
      <c r="W5" s="8" t="s">
        <v>250</v>
      </c>
      <c r="X5" s="8">
        <v>1</v>
      </c>
      <c r="Y5" s="8">
        <v>0</v>
      </c>
      <c r="Z5" s="8">
        <v>0</v>
      </c>
      <c r="AA5" s="8">
        <v>1</v>
      </c>
      <c r="AB5" s="8">
        <v>0</v>
      </c>
      <c r="AC5" s="8">
        <v>0</v>
      </c>
      <c r="AD5" s="8">
        <v>0</v>
      </c>
      <c r="AE5" s="8">
        <v>0</v>
      </c>
      <c r="AF5" s="8">
        <v>0</v>
      </c>
      <c r="AG5" s="9">
        <v>0</v>
      </c>
      <c r="AH5" s="8" t="s">
        <v>368</v>
      </c>
      <c r="AI5" s="8" t="s">
        <v>364</v>
      </c>
      <c r="AJ5" s="8" t="s">
        <v>369</v>
      </c>
      <c r="AK5" s="8">
        <v>1</v>
      </c>
      <c r="AL5" s="8" t="s">
        <v>485</v>
      </c>
      <c r="AM5" s="8" t="s">
        <v>571</v>
      </c>
      <c r="AN5" s="8" t="s">
        <v>572</v>
      </c>
      <c r="AO5" s="8" t="s">
        <v>710</v>
      </c>
      <c r="AP5" s="8" t="s">
        <v>711</v>
      </c>
      <c r="AQ5" s="8"/>
      <c r="AR5" s="8"/>
      <c r="AS5" s="8"/>
      <c r="AT5" s="8"/>
    </row>
    <row r="6" spans="1:46" x14ac:dyDescent="0.2">
      <c r="A6" s="18">
        <v>1999</v>
      </c>
      <c r="B6" s="18">
        <v>6</v>
      </c>
      <c r="C6" s="18">
        <v>3</v>
      </c>
      <c r="D6" s="18" t="s">
        <v>118</v>
      </c>
      <c r="E6" s="18" t="s">
        <v>171</v>
      </c>
      <c r="F6" s="18" t="s">
        <v>203</v>
      </c>
      <c r="G6" s="14">
        <v>23</v>
      </c>
      <c r="H6" s="18" t="s">
        <v>12</v>
      </c>
      <c r="I6" s="18" t="s">
        <v>13</v>
      </c>
      <c r="J6" s="18">
        <v>4</v>
      </c>
      <c r="K6" s="18">
        <v>4</v>
      </c>
      <c r="L6" s="18">
        <v>1</v>
      </c>
      <c r="M6" s="18">
        <v>0</v>
      </c>
      <c r="N6" s="18">
        <v>0</v>
      </c>
      <c r="O6" s="18">
        <v>0</v>
      </c>
      <c r="P6" s="23">
        <v>3</v>
      </c>
      <c r="Q6" s="23">
        <v>1</v>
      </c>
      <c r="R6" s="24">
        <v>0.75</v>
      </c>
      <c r="S6" s="24">
        <v>0.25</v>
      </c>
      <c r="T6" s="18" t="s">
        <v>954</v>
      </c>
      <c r="U6" s="18" t="s">
        <v>955</v>
      </c>
      <c r="V6" s="18" t="s">
        <v>351</v>
      </c>
      <c r="W6" s="18" t="s">
        <v>351</v>
      </c>
      <c r="X6" s="18">
        <v>0</v>
      </c>
      <c r="Y6" s="18">
        <v>0</v>
      </c>
      <c r="Z6" s="18">
        <v>1</v>
      </c>
      <c r="AA6" s="18">
        <v>0</v>
      </c>
      <c r="AB6" s="18">
        <v>0</v>
      </c>
      <c r="AC6" s="18">
        <v>1</v>
      </c>
      <c r="AD6" s="18">
        <v>0</v>
      </c>
      <c r="AE6" s="18">
        <v>0</v>
      </c>
      <c r="AF6" s="18">
        <v>0</v>
      </c>
      <c r="AG6" s="15" t="s">
        <v>1122</v>
      </c>
      <c r="AH6" s="18" t="s">
        <v>363</v>
      </c>
      <c r="AI6" s="18" t="s">
        <v>364</v>
      </c>
      <c r="AJ6" s="18" t="s">
        <v>449</v>
      </c>
      <c r="AK6" s="18">
        <v>1</v>
      </c>
      <c r="AL6" s="18" t="s">
        <v>554</v>
      </c>
      <c r="AM6" s="18" t="s">
        <v>677</v>
      </c>
      <c r="AN6" s="18" t="s">
        <v>678</v>
      </c>
      <c r="AO6" s="18" t="s">
        <v>889</v>
      </c>
      <c r="AP6" s="18" t="s">
        <v>890</v>
      </c>
      <c r="AQ6" s="18"/>
      <c r="AR6" s="18"/>
      <c r="AS6" s="18"/>
      <c r="AT6" s="18"/>
    </row>
    <row r="7" spans="1:46" x14ac:dyDescent="0.2">
      <c r="A7" s="8">
        <v>1999</v>
      </c>
      <c r="B7" s="8">
        <v>4</v>
      </c>
      <c r="C7" s="8">
        <v>20</v>
      </c>
      <c r="D7" s="8" t="s">
        <v>20</v>
      </c>
      <c r="E7" s="8" t="s">
        <v>21</v>
      </c>
      <c r="F7" s="8" t="s">
        <v>22</v>
      </c>
      <c r="G7" s="9" t="s">
        <v>23</v>
      </c>
      <c r="H7" s="8" t="s">
        <v>18</v>
      </c>
      <c r="I7" s="8" t="s">
        <v>19</v>
      </c>
      <c r="J7" s="8">
        <v>13</v>
      </c>
      <c r="K7" s="8">
        <v>13</v>
      </c>
      <c r="L7" s="8">
        <v>24</v>
      </c>
      <c r="M7" s="8">
        <v>1</v>
      </c>
      <c r="N7" s="8">
        <v>0</v>
      </c>
      <c r="O7" s="8">
        <v>0</v>
      </c>
      <c r="P7" s="21">
        <v>9</v>
      </c>
      <c r="Q7" s="21">
        <v>4</v>
      </c>
      <c r="R7" s="22">
        <v>0.69230769230769229</v>
      </c>
      <c r="S7" s="22">
        <v>0.30769230769230771</v>
      </c>
      <c r="T7" s="8" t="s">
        <v>951</v>
      </c>
      <c r="U7" s="8" t="s">
        <v>953</v>
      </c>
      <c r="V7" s="8" t="s">
        <v>247</v>
      </c>
      <c r="W7" s="8" t="s">
        <v>248</v>
      </c>
      <c r="X7" s="8">
        <v>1</v>
      </c>
      <c r="Y7" s="8">
        <v>1</v>
      </c>
      <c r="Z7" s="8">
        <v>1</v>
      </c>
      <c r="AA7" s="8">
        <v>0</v>
      </c>
      <c r="AB7" s="8">
        <v>0</v>
      </c>
      <c r="AC7" s="8">
        <v>0</v>
      </c>
      <c r="AD7" s="8">
        <v>0</v>
      </c>
      <c r="AE7" s="8">
        <v>0</v>
      </c>
      <c r="AF7" s="8">
        <v>1</v>
      </c>
      <c r="AG7" s="9">
        <v>0</v>
      </c>
      <c r="AH7" s="8" t="s">
        <v>366</v>
      </c>
      <c r="AI7" s="8" t="s">
        <v>367</v>
      </c>
      <c r="AJ7" s="8" t="s">
        <v>451</v>
      </c>
      <c r="AK7" s="8">
        <v>1</v>
      </c>
      <c r="AL7" s="8" t="s">
        <v>484</v>
      </c>
      <c r="AM7" s="8" t="s">
        <v>569</v>
      </c>
      <c r="AN7" s="8" t="s">
        <v>570</v>
      </c>
      <c r="AO7" s="8" t="s">
        <v>705</v>
      </c>
      <c r="AP7" s="8" t="s">
        <v>706</v>
      </c>
      <c r="AQ7" s="8" t="s">
        <v>707</v>
      </c>
      <c r="AR7" s="8" t="s">
        <v>708</v>
      </c>
      <c r="AS7" s="8" t="s">
        <v>709</v>
      </c>
    </row>
    <row r="8" spans="1:46" x14ac:dyDescent="0.2">
      <c r="A8" s="8">
        <v>1999</v>
      </c>
      <c r="B8" s="8">
        <v>11</v>
      </c>
      <c r="C8" s="8">
        <v>2</v>
      </c>
      <c r="D8" s="8" t="s">
        <v>30</v>
      </c>
      <c r="E8" s="8" t="s">
        <v>31</v>
      </c>
      <c r="F8" s="8" t="s">
        <v>32</v>
      </c>
      <c r="G8" s="9">
        <v>40</v>
      </c>
      <c r="H8" s="8" t="s">
        <v>33</v>
      </c>
      <c r="I8" s="8" t="s">
        <v>13</v>
      </c>
      <c r="J8" s="8">
        <v>7</v>
      </c>
      <c r="K8" s="8">
        <v>7</v>
      </c>
      <c r="L8" s="8">
        <v>1</v>
      </c>
      <c r="M8" s="8">
        <v>0</v>
      </c>
      <c r="N8" s="8">
        <v>0</v>
      </c>
      <c r="O8" s="8">
        <v>0</v>
      </c>
      <c r="P8" s="21">
        <v>7</v>
      </c>
      <c r="Q8" s="21">
        <v>0</v>
      </c>
      <c r="R8" s="22">
        <v>1</v>
      </c>
      <c r="S8" s="22">
        <v>0</v>
      </c>
      <c r="T8" s="8" t="s">
        <v>949</v>
      </c>
      <c r="U8" s="8" t="s">
        <v>960</v>
      </c>
      <c r="V8" s="8" t="s">
        <v>252</v>
      </c>
      <c r="W8" s="8" t="s">
        <v>252</v>
      </c>
      <c r="X8" s="8">
        <v>1</v>
      </c>
      <c r="Y8" s="8">
        <v>0</v>
      </c>
      <c r="Z8" s="8">
        <v>0</v>
      </c>
      <c r="AA8" s="8">
        <v>1</v>
      </c>
      <c r="AB8" s="8">
        <v>0</v>
      </c>
      <c r="AC8" s="8">
        <v>0</v>
      </c>
      <c r="AD8" s="8">
        <v>0</v>
      </c>
      <c r="AE8" s="8">
        <v>0</v>
      </c>
      <c r="AF8" s="8">
        <v>0</v>
      </c>
      <c r="AG8" s="9">
        <v>0</v>
      </c>
      <c r="AH8" s="8" t="s">
        <v>363</v>
      </c>
      <c r="AI8" s="8" t="s">
        <v>364</v>
      </c>
      <c r="AJ8" s="8" t="s">
        <v>449</v>
      </c>
      <c r="AK8" s="8">
        <v>1</v>
      </c>
      <c r="AL8" s="8" t="s">
        <v>487</v>
      </c>
      <c r="AM8" s="8" t="s">
        <v>575</v>
      </c>
      <c r="AN8" s="8" t="s">
        <v>576</v>
      </c>
      <c r="AO8" s="8" t="s">
        <v>716</v>
      </c>
      <c r="AP8" s="8" t="s">
        <v>717</v>
      </c>
      <c r="AQ8" s="8" t="s">
        <v>718</v>
      </c>
    </row>
    <row r="9" spans="1:46" x14ac:dyDescent="0.2">
      <c r="A9" s="8">
        <v>1999</v>
      </c>
      <c r="B9" s="8">
        <v>12</v>
      </c>
      <c r="C9" s="8">
        <v>30</v>
      </c>
      <c r="D9" s="8" t="s">
        <v>34</v>
      </c>
      <c r="E9" s="8" t="s">
        <v>35</v>
      </c>
      <c r="F9" s="8" t="s">
        <v>36</v>
      </c>
      <c r="G9" s="9">
        <v>36</v>
      </c>
      <c r="H9" s="8" t="s">
        <v>37</v>
      </c>
      <c r="I9" s="8" t="s">
        <v>13</v>
      </c>
      <c r="J9" s="8">
        <v>5</v>
      </c>
      <c r="K9" s="8">
        <v>5</v>
      </c>
      <c r="L9" s="8">
        <v>3</v>
      </c>
      <c r="M9" s="8">
        <v>0</v>
      </c>
      <c r="N9" s="8">
        <v>0</v>
      </c>
      <c r="O9" s="8">
        <v>0</v>
      </c>
      <c r="P9" s="21">
        <v>3</v>
      </c>
      <c r="Q9" s="21">
        <v>2</v>
      </c>
      <c r="R9" s="22">
        <v>0.6</v>
      </c>
      <c r="S9" s="22">
        <v>0.4</v>
      </c>
      <c r="T9" s="8" t="s">
        <v>949</v>
      </c>
      <c r="U9" s="8" t="s">
        <v>961</v>
      </c>
      <c r="V9" s="8" t="s">
        <v>253</v>
      </c>
      <c r="W9" s="8" t="s">
        <v>254</v>
      </c>
      <c r="X9" s="8">
        <v>1</v>
      </c>
      <c r="Y9" s="8">
        <v>0</v>
      </c>
      <c r="Z9" s="8">
        <v>0</v>
      </c>
      <c r="AA9" s="8">
        <v>1</v>
      </c>
      <c r="AB9" s="8">
        <v>0</v>
      </c>
      <c r="AC9" s="8">
        <v>0</v>
      </c>
      <c r="AD9" s="8">
        <v>0</v>
      </c>
      <c r="AE9" s="8">
        <v>0</v>
      </c>
      <c r="AF9" s="8">
        <v>0</v>
      </c>
      <c r="AG9" s="9">
        <v>1</v>
      </c>
      <c r="AH9" s="8" t="s">
        <v>372</v>
      </c>
      <c r="AI9" s="8" t="s">
        <v>364</v>
      </c>
      <c r="AJ9" s="8" t="s">
        <v>373</v>
      </c>
      <c r="AK9" s="8">
        <v>0</v>
      </c>
      <c r="AL9" s="8" t="s">
        <v>488</v>
      </c>
      <c r="AM9" s="8" t="s">
        <v>577</v>
      </c>
      <c r="AO9" s="8" t="s">
        <v>719</v>
      </c>
      <c r="AP9" s="8" t="s">
        <v>720</v>
      </c>
    </row>
    <row r="10" spans="1:46" x14ac:dyDescent="0.2">
      <c r="A10" s="8">
        <v>2000</v>
      </c>
      <c r="B10" s="8">
        <v>12</v>
      </c>
      <c r="C10" s="8">
        <v>26</v>
      </c>
      <c r="D10" s="8" t="s">
        <v>38</v>
      </c>
      <c r="E10" s="8" t="s">
        <v>39</v>
      </c>
      <c r="F10" s="8" t="s">
        <v>40</v>
      </c>
      <c r="G10" s="9">
        <v>42</v>
      </c>
      <c r="H10" s="8" t="s">
        <v>12</v>
      </c>
      <c r="I10" s="8" t="s">
        <v>13</v>
      </c>
      <c r="J10" s="8">
        <v>7</v>
      </c>
      <c r="K10" s="8">
        <v>7</v>
      </c>
      <c r="L10" s="8">
        <v>0</v>
      </c>
      <c r="M10" s="8">
        <v>0</v>
      </c>
      <c r="N10" s="8">
        <v>0</v>
      </c>
      <c r="O10" s="8">
        <v>0</v>
      </c>
      <c r="P10" s="21">
        <v>3</v>
      </c>
      <c r="Q10" s="21">
        <v>4</v>
      </c>
      <c r="R10" s="22">
        <v>0.42857142857142855</v>
      </c>
      <c r="S10" s="22">
        <v>0.5714285714285714</v>
      </c>
      <c r="T10" s="8" t="s">
        <v>949</v>
      </c>
      <c r="U10" s="8" t="s">
        <v>962</v>
      </c>
      <c r="V10" s="8" t="s">
        <v>255</v>
      </c>
      <c r="W10" s="8" t="s">
        <v>256</v>
      </c>
      <c r="X10" s="8">
        <v>0</v>
      </c>
      <c r="Y10" s="8">
        <v>1</v>
      </c>
      <c r="Z10" s="8">
        <v>1</v>
      </c>
      <c r="AA10" s="8">
        <v>0</v>
      </c>
      <c r="AB10" s="8">
        <v>0</v>
      </c>
      <c r="AC10" s="8">
        <v>0</v>
      </c>
      <c r="AD10" s="8">
        <v>0</v>
      </c>
      <c r="AE10" s="8">
        <v>0</v>
      </c>
      <c r="AF10" s="8">
        <v>0</v>
      </c>
      <c r="AG10" s="9">
        <v>0</v>
      </c>
      <c r="AH10" s="8" t="s">
        <v>363</v>
      </c>
      <c r="AI10" s="8" t="s">
        <v>364</v>
      </c>
      <c r="AJ10" s="8" t="s">
        <v>449</v>
      </c>
      <c r="AK10" s="8">
        <v>1</v>
      </c>
      <c r="AL10" s="8" t="s">
        <v>489</v>
      </c>
      <c r="AM10" s="8" t="s">
        <v>578</v>
      </c>
      <c r="AN10" s="8" t="s">
        <v>579</v>
      </c>
      <c r="AO10" s="8" t="s">
        <v>721</v>
      </c>
      <c r="AP10" s="8" t="s">
        <v>722</v>
      </c>
      <c r="AQ10" s="8" t="s">
        <v>723</v>
      </c>
      <c r="AR10" s="8" t="s">
        <v>724</v>
      </c>
      <c r="AS10" s="8" t="s">
        <v>725</v>
      </c>
    </row>
    <row r="11" spans="1:46" x14ac:dyDescent="0.2">
      <c r="A11" s="8">
        <v>2001</v>
      </c>
      <c r="B11" s="8">
        <v>2</v>
      </c>
      <c r="C11" s="8">
        <v>5</v>
      </c>
      <c r="D11" s="8" t="s">
        <v>38</v>
      </c>
      <c r="E11" s="8" t="s">
        <v>41</v>
      </c>
      <c r="F11" s="8" t="s">
        <v>42</v>
      </c>
      <c r="G11" s="9">
        <v>66</v>
      </c>
      <c r="H11" s="8" t="s">
        <v>43</v>
      </c>
      <c r="I11" s="8" t="s">
        <v>13</v>
      </c>
      <c r="J11" s="8">
        <v>4</v>
      </c>
      <c r="K11" s="8">
        <v>4</v>
      </c>
      <c r="L11" s="8">
        <v>4</v>
      </c>
      <c r="M11" s="8">
        <v>1</v>
      </c>
      <c r="N11" s="8">
        <v>0</v>
      </c>
      <c r="O11" s="8">
        <v>0</v>
      </c>
      <c r="P11" s="21">
        <v>4</v>
      </c>
      <c r="Q11" s="21">
        <v>0</v>
      </c>
      <c r="R11" s="22">
        <v>1</v>
      </c>
      <c r="S11" s="22">
        <v>0</v>
      </c>
      <c r="T11" s="8" t="s">
        <v>949</v>
      </c>
      <c r="U11" s="8" t="s">
        <v>963</v>
      </c>
      <c r="V11" s="8" t="s">
        <v>257</v>
      </c>
      <c r="W11" s="8" t="s">
        <v>258</v>
      </c>
      <c r="X11" s="8">
        <v>1</v>
      </c>
      <c r="Y11" s="8">
        <v>1</v>
      </c>
      <c r="Z11" s="8">
        <v>0</v>
      </c>
      <c r="AA11" s="8">
        <v>0</v>
      </c>
      <c r="AB11" s="8">
        <v>0</v>
      </c>
      <c r="AC11" s="8">
        <v>0</v>
      </c>
      <c r="AD11" s="8">
        <v>1</v>
      </c>
      <c r="AE11" s="8">
        <v>0</v>
      </c>
      <c r="AF11" s="8">
        <v>0</v>
      </c>
      <c r="AG11" s="9">
        <v>0</v>
      </c>
      <c r="AH11" s="8" t="s">
        <v>363</v>
      </c>
      <c r="AI11" s="8" t="s">
        <v>364</v>
      </c>
      <c r="AJ11" s="8" t="s">
        <v>449</v>
      </c>
      <c r="AK11" s="8">
        <v>0</v>
      </c>
      <c r="AL11" s="8" t="s">
        <v>483</v>
      </c>
      <c r="AM11" s="8" t="s">
        <v>550</v>
      </c>
      <c r="AO11" s="8" t="s">
        <v>726</v>
      </c>
      <c r="AP11" s="8" t="s">
        <v>727</v>
      </c>
      <c r="AQ11" s="8" t="s">
        <v>728</v>
      </c>
      <c r="AR11" s="8" t="s">
        <v>729</v>
      </c>
    </row>
    <row r="12" spans="1:46" x14ac:dyDescent="0.2">
      <c r="A12" s="8">
        <v>2002</v>
      </c>
      <c r="B12" s="8">
        <v>3</v>
      </c>
      <c r="C12" s="8">
        <v>22</v>
      </c>
      <c r="D12" s="8" t="s">
        <v>44</v>
      </c>
      <c r="E12" s="8" t="s">
        <v>45</v>
      </c>
      <c r="F12" s="8" t="s">
        <v>46</v>
      </c>
      <c r="G12" s="9">
        <v>54</v>
      </c>
      <c r="H12" s="8" t="s">
        <v>12</v>
      </c>
      <c r="I12" s="8" t="s">
        <v>13</v>
      </c>
      <c r="J12" s="8">
        <v>4</v>
      </c>
      <c r="K12" s="8">
        <v>4</v>
      </c>
      <c r="L12" s="8">
        <v>5</v>
      </c>
      <c r="M12" s="8">
        <v>1</v>
      </c>
      <c r="N12" s="8">
        <v>0</v>
      </c>
      <c r="O12" s="8">
        <v>0</v>
      </c>
      <c r="P12" s="21">
        <v>4</v>
      </c>
      <c r="Q12" s="21">
        <v>0</v>
      </c>
      <c r="R12" s="22">
        <v>1</v>
      </c>
      <c r="S12" s="22">
        <v>0</v>
      </c>
      <c r="T12" s="8" t="s">
        <v>949</v>
      </c>
      <c r="U12" s="8" t="s">
        <v>964</v>
      </c>
      <c r="V12" s="8" t="s">
        <v>259</v>
      </c>
      <c r="W12" s="8" t="s">
        <v>259</v>
      </c>
      <c r="X12" s="8">
        <v>0</v>
      </c>
      <c r="Y12" s="8">
        <v>1</v>
      </c>
      <c r="Z12" s="8">
        <v>1</v>
      </c>
      <c r="AA12" s="8">
        <v>0</v>
      </c>
      <c r="AB12" s="8">
        <v>0</v>
      </c>
      <c r="AC12" s="8">
        <v>0</v>
      </c>
      <c r="AD12" s="8">
        <v>0</v>
      </c>
      <c r="AE12" s="8">
        <v>0</v>
      </c>
      <c r="AF12" s="8">
        <v>0</v>
      </c>
      <c r="AG12" s="9">
        <v>0</v>
      </c>
      <c r="AH12" s="8" t="s">
        <v>374</v>
      </c>
      <c r="AI12" s="8" t="s">
        <v>364</v>
      </c>
      <c r="AJ12" s="8" t="s">
        <v>453</v>
      </c>
      <c r="AK12" s="8">
        <v>1</v>
      </c>
      <c r="AL12" s="8" t="s">
        <v>490</v>
      </c>
      <c r="AM12" s="8" t="s">
        <v>580</v>
      </c>
      <c r="AN12" s="8" t="s">
        <v>581</v>
      </c>
      <c r="AO12" s="8" t="s">
        <v>730</v>
      </c>
      <c r="AP12" s="8" t="s">
        <v>731</v>
      </c>
      <c r="AQ12" s="8" t="s">
        <v>732</v>
      </c>
      <c r="AR12" s="8" t="s">
        <v>733</v>
      </c>
    </row>
    <row r="13" spans="1:46" x14ac:dyDescent="0.2">
      <c r="A13" s="8">
        <v>2003</v>
      </c>
      <c r="B13" s="8">
        <v>2</v>
      </c>
      <c r="C13" s="8">
        <v>25</v>
      </c>
      <c r="D13" s="8" t="s">
        <v>47</v>
      </c>
      <c r="E13" s="8" t="s">
        <v>48</v>
      </c>
      <c r="F13" s="8" t="s">
        <v>49</v>
      </c>
      <c r="G13" s="9">
        <v>23</v>
      </c>
      <c r="H13" s="8" t="s">
        <v>43</v>
      </c>
      <c r="I13" s="8" t="s">
        <v>13</v>
      </c>
      <c r="J13" s="8">
        <v>4</v>
      </c>
      <c r="K13" s="8">
        <v>4</v>
      </c>
      <c r="L13" s="8">
        <v>1</v>
      </c>
      <c r="M13" s="8">
        <v>0</v>
      </c>
      <c r="N13" s="8">
        <v>0</v>
      </c>
      <c r="O13" s="8">
        <v>0</v>
      </c>
      <c r="P13" s="21">
        <v>4</v>
      </c>
      <c r="Q13" s="21">
        <v>0</v>
      </c>
      <c r="R13" s="22">
        <v>1</v>
      </c>
      <c r="S13" s="22">
        <v>0</v>
      </c>
      <c r="T13" s="8" t="s">
        <v>965</v>
      </c>
      <c r="U13" s="8" t="s">
        <v>966</v>
      </c>
      <c r="V13" s="8" t="s">
        <v>260</v>
      </c>
      <c r="W13" s="8" t="s">
        <v>260</v>
      </c>
      <c r="X13" s="8">
        <v>1</v>
      </c>
      <c r="Y13" s="8">
        <v>0</v>
      </c>
      <c r="Z13" s="8">
        <v>0</v>
      </c>
      <c r="AA13" s="8">
        <v>1</v>
      </c>
      <c r="AB13" s="8">
        <v>0</v>
      </c>
      <c r="AC13" s="8">
        <v>0</v>
      </c>
      <c r="AD13" s="8">
        <v>0</v>
      </c>
      <c r="AE13" s="8">
        <v>0</v>
      </c>
      <c r="AF13" s="8">
        <v>0</v>
      </c>
      <c r="AG13" s="9">
        <v>0</v>
      </c>
      <c r="AH13" s="8" t="s">
        <v>363</v>
      </c>
      <c r="AI13" s="8" t="s">
        <v>364</v>
      </c>
      <c r="AJ13" s="8" t="s">
        <v>449</v>
      </c>
      <c r="AK13" s="8">
        <v>1</v>
      </c>
      <c r="AL13" s="8" t="s">
        <v>491</v>
      </c>
      <c r="AM13" s="8" t="s">
        <v>582</v>
      </c>
      <c r="AN13" s="8" t="s">
        <v>583</v>
      </c>
      <c r="AO13" s="8" t="s">
        <v>734</v>
      </c>
      <c r="AP13" s="8" t="s">
        <v>735</v>
      </c>
    </row>
    <row r="14" spans="1:46" x14ac:dyDescent="0.2">
      <c r="A14" s="8">
        <v>2003</v>
      </c>
      <c r="B14" s="8">
        <v>8</v>
      </c>
      <c r="C14" s="8">
        <v>27</v>
      </c>
      <c r="D14" s="8" t="s">
        <v>53</v>
      </c>
      <c r="E14" s="8" t="s">
        <v>54</v>
      </c>
      <c r="F14" s="8" t="s">
        <v>55</v>
      </c>
      <c r="G14" s="9">
        <v>36</v>
      </c>
      <c r="H14" s="8" t="s">
        <v>37</v>
      </c>
      <c r="I14" s="8" t="s">
        <v>13</v>
      </c>
      <c r="J14" s="8">
        <v>6</v>
      </c>
      <c r="K14" s="8">
        <v>6</v>
      </c>
      <c r="L14" s="8">
        <v>0</v>
      </c>
      <c r="M14" s="8">
        <v>0</v>
      </c>
      <c r="N14" s="8">
        <v>1</v>
      </c>
      <c r="O14" s="8">
        <v>0</v>
      </c>
      <c r="P14" s="21">
        <v>6</v>
      </c>
      <c r="Q14" s="21">
        <v>0</v>
      </c>
      <c r="R14" s="22">
        <v>1</v>
      </c>
      <c r="S14" s="22">
        <v>0</v>
      </c>
      <c r="T14" s="8" t="s">
        <v>968</v>
      </c>
      <c r="U14" s="8" t="s">
        <v>969</v>
      </c>
      <c r="V14" s="8" t="s">
        <v>263</v>
      </c>
      <c r="W14" s="8" t="s">
        <v>263</v>
      </c>
      <c r="X14" s="8">
        <v>1</v>
      </c>
      <c r="Y14" s="8">
        <v>0</v>
      </c>
      <c r="Z14" s="8">
        <v>0</v>
      </c>
      <c r="AA14" s="8">
        <v>1</v>
      </c>
      <c r="AB14" s="8">
        <v>0</v>
      </c>
      <c r="AC14" s="8">
        <v>0</v>
      </c>
      <c r="AD14" s="8">
        <v>0</v>
      </c>
      <c r="AE14" s="8">
        <v>0</v>
      </c>
      <c r="AF14" s="8">
        <v>0</v>
      </c>
      <c r="AG14" s="9">
        <v>0</v>
      </c>
      <c r="AH14" s="8" t="s">
        <v>363</v>
      </c>
      <c r="AI14" s="8" t="s">
        <v>364</v>
      </c>
      <c r="AJ14" s="8" t="s">
        <v>449</v>
      </c>
      <c r="AK14" s="8">
        <v>0</v>
      </c>
      <c r="AL14" s="8" t="s">
        <v>483</v>
      </c>
      <c r="AM14" s="8" t="s">
        <v>550</v>
      </c>
      <c r="AO14" s="8" t="s">
        <v>739</v>
      </c>
      <c r="AP14" s="8" t="s">
        <v>740</v>
      </c>
    </row>
    <row r="15" spans="1:46" x14ac:dyDescent="0.2">
      <c r="A15" s="18">
        <v>2003</v>
      </c>
      <c r="B15" s="18">
        <v>10</v>
      </c>
      <c r="C15" s="18">
        <v>24</v>
      </c>
      <c r="D15" s="18" t="s">
        <v>204</v>
      </c>
      <c r="E15" s="18" t="s">
        <v>205</v>
      </c>
      <c r="F15" s="18" t="s">
        <v>206</v>
      </c>
      <c r="G15" s="14">
        <v>53</v>
      </c>
      <c r="H15" s="18" t="s">
        <v>12</v>
      </c>
      <c r="I15" s="18" t="s">
        <v>13</v>
      </c>
      <c r="J15" s="18">
        <v>4</v>
      </c>
      <c r="K15" s="18">
        <v>4</v>
      </c>
      <c r="L15" s="18">
        <v>0</v>
      </c>
      <c r="M15" s="18">
        <v>1</v>
      </c>
      <c r="N15" s="18">
        <v>0</v>
      </c>
      <c r="O15" s="18">
        <v>0</v>
      </c>
      <c r="P15" s="23">
        <v>3</v>
      </c>
      <c r="Q15" s="23">
        <v>1</v>
      </c>
      <c r="R15" s="24">
        <v>0.75</v>
      </c>
      <c r="S15" s="24">
        <v>0.25</v>
      </c>
      <c r="T15" s="18" t="s">
        <v>970</v>
      </c>
      <c r="U15" s="18" t="s">
        <v>971</v>
      </c>
      <c r="V15" s="18" t="s">
        <v>352</v>
      </c>
      <c r="W15" s="18" t="s">
        <v>352</v>
      </c>
      <c r="X15" s="18">
        <v>1</v>
      </c>
      <c r="Y15" s="18">
        <v>0</v>
      </c>
      <c r="Z15" s="18">
        <v>0</v>
      </c>
      <c r="AA15" s="18">
        <v>1</v>
      </c>
      <c r="AB15" s="18">
        <v>0</v>
      </c>
      <c r="AC15" s="18">
        <v>0</v>
      </c>
      <c r="AD15" s="18">
        <v>0</v>
      </c>
      <c r="AE15" s="18">
        <v>0</v>
      </c>
      <c r="AF15" s="18">
        <v>0</v>
      </c>
      <c r="AG15" s="15" t="s">
        <v>1122</v>
      </c>
      <c r="AH15" s="18" t="s">
        <v>363</v>
      </c>
      <c r="AI15" s="18" t="s">
        <v>364</v>
      </c>
      <c r="AJ15" s="18" t="s">
        <v>449</v>
      </c>
      <c r="AK15" s="18">
        <v>0</v>
      </c>
      <c r="AL15" s="18" t="s">
        <v>555</v>
      </c>
      <c r="AM15" s="18" t="s">
        <v>550</v>
      </c>
      <c r="AN15" s="18"/>
      <c r="AO15" s="18" t="s">
        <v>891</v>
      </c>
      <c r="AP15" s="18" t="s">
        <v>892</v>
      </c>
      <c r="AQ15" s="18" t="s">
        <v>893</v>
      </c>
      <c r="AR15" s="18"/>
      <c r="AS15" s="18"/>
      <c r="AT15" s="18"/>
    </row>
    <row r="16" spans="1:46" s="18" customFormat="1" x14ac:dyDescent="0.2">
      <c r="A16" s="8">
        <v>2003</v>
      </c>
      <c r="B16" s="8">
        <v>7</v>
      </c>
      <c r="C16" s="8">
        <v>8</v>
      </c>
      <c r="D16" s="8" t="s">
        <v>50</v>
      </c>
      <c r="E16" s="8" t="s">
        <v>51</v>
      </c>
      <c r="F16" s="8" t="s">
        <v>52</v>
      </c>
      <c r="G16" s="9">
        <v>48</v>
      </c>
      <c r="H16" s="8" t="s">
        <v>12</v>
      </c>
      <c r="I16" s="8" t="s">
        <v>13</v>
      </c>
      <c r="J16" s="8">
        <v>6</v>
      </c>
      <c r="K16" s="8">
        <v>6</v>
      </c>
      <c r="L16" s="8">
        <v>8</v>
      </c>
      <c r="M16" s="8">
        <v>1</v>
      </c>
      <c r="N16" s="8">
        <v>0</v>
      </c>
      <c r="O16" s="8">
        <v>0</v>
      </c>
      <c r="P16" s="21">
        <v>4</v>
      </c>
      <c r="Q16" s="21">
        <v>2</v>
      </c>
      <c r="R16" s="22">
        <v>0.66666666666666663</v>
      </c>
      <c r="S16" s="22">
        <v>0.33333333333333331</v>
      </c>
      <c r="T16" s="8" t="s">
        <v>949</v>
      </c>
      <c r="U16" s="8" t="s">
        <v>967</v>
      </c>
      <c r="V16" s="8" t="s">
        <v>261</v>
      </c>
      <c r="W16" s="8" t="s">
        <v>262</v>
      </c>
      <c r="X16" s="8">
        <v>0</v>
      </c>
      <c r="Y16" s="8">
        <v>0</v>
      </c>
      <c r="Z16" s="8">
        <v>1</v>
      </c>
      <c r="AA16" s="8">
        <v>0</v>
      </c>
      <c r="AB16" s="8">
        <v>0</v>
      </c>
      <c r="AC16" s="8">
        <v>1</v>
      </c>
      <c r="AD16" s="8">
        <v>0</v>
      </c>
      <c r="AE16" s="8">
        <v>0</v>
      </c>
      <c r="AF16" s="8">
        <v>0</v>
      </c>
      <c r="AG16" s="9">
        <v>0</v>
      </c>
      <c r="AH16" s="8" t="s">
        <v>375</v>
      </c>
      <c r="AI16" s="8" t="s">
        <v>376</v>
      </c>
      <c r="AJ16" s="8" t="s">
        <v>454</v>
      </c>
      <c r="AK16" s="8">
        <v>0</v>
      </c>
      <c r="AL16" s="8" t="s">
        <v>492</v>
      </c>
      <c r="AM16" s="8" t="s">
        <v>584</v>
      </c>
      <c r="AN16" s="8" t="s">
        <v>585</v>
      </c>
      <c r="AO16" s="8" t="s">
        <v>736</v>
      </c>
      <c r="AP16" s="8" t="s">
        <v>737</v>
      </c>
      <c r="AQ16" s="8" t="s">
        <v>738</v>
      </c>
      <c r="AR16" s="8"/>
      <c r="AS16" s="8"/>
      <c r="AT16" s="8"/>
    </row>
    <row r="17" spans="1:46" x14ac:dyDescent="0.2">
      <c r="A17" s="8">
        <v>2004</v>
      </c>
      <c r="B17" s="8">
        <v>11</v>
      </c>
      <c r="C17" s="8">
        <v>21</v>
      </c>
      <c r="D17" s="8" t="s">
        <v>60</v>
      </c>
      <c r="E17" s="8" t="s">
        <v>61</v>
      </c>
      <c r="F17" s="8" t="s">
        <v>62</v>
      </c>
      <c r="G17" s="9">
        <v>36</v>
      </c>
      <c r="H17" s="8" t="s">
        <v>33</v>
      </c>
      <c r="I17" s="8" t="s">
        <v>13</v>
      </c>
      <c r="J17" s="8">
        <v>6</v>
      </c>
      <c r="K17" s="8">
        <v>6</v>
      </c>
      <c r="L17" s="8">
        <v>2</v>
      </c>
      <c r="M17" s="8">
        <v>0</v>
      </c>
      <c r="N17" s="8">
        <v>0</v>
      </c>
      <c r="O17" s="8">
        <v>0</v>
      </c>
      <c r="P17" s="21">
        <v>5</v>
      </c>
      <c r="Q17" s="21">
        <v>1</v>
      </c>
      <c r="R17" s="22">
        <v>0.83333333333333337</v>
      </c>
      <c r="S17" s="22">
        <v>0.16666666666666666</v>
      </c>
      <c r="T17" s="8" t="s">
        <v>973</v>
      </c>
      <c r="U17" s="8" t="s">
        <v>974</v>
      </c>
      <c r="V17" s="8" t="s">
        <v>265</v>
      </c>
      <c r="W17" s="8" t="s">
        <v>265</v>
      </c>
      <c r="X17" s="8">
        <v>0</v>
      </c>
      <c r="Y17" s="8">
        <v>1</v>
      </c>
      <c r="Z17" s="8">
        <v>0</v>
      </c>
      <c r="AA17" s="8">
        <v>0</v>
      </c>
      <c r="AB17" s="8">
        <v>1</v>
      </c>
      <c r="AC17" s="8">
        <v>0</v>
      </c>
      <c r="AD17" s="8">
        <v>0</v>
      </c>
      <c r="AE17" s="8">
        <v>0</v>
      </c>
      <c r="AF17" s="8">
        <v>0</v>
      </c>
      <c r="AG17" s="9">
        <v>0</v>
      </c>
      <c r="AH17" s="8" t="s">
        <v>377</v>
      </c>
      <c r="AI17" s="8" t="s">
        <v>364</v>
      </c>
      <c r="AJ17" s="8" t="s">
        <v>378</v>
      </c>
      <c r="AK17" s="8">
        <v>0</v>
      </c>
      <c r="AL17" s="8" t="s">
        <v>493</v>
      </c>
      <c r="AM17" s="8" t="s">
        <v>586</v>
      </c>
      <c r="AN17" s="8" t="s">
        <v>587</v>
      </c>
      <c r="AO17" s="8" t="s">
        <v>744</v>
      </c>
      <c r="AP17" s="8" t="s">
        <v>745</v>
      </c>
    </row>
    <row r="18" spans="1:46" x14ac:dyDescent="0.2">
      <c r="A18" s="8">
        <v>2004</v>
      </c>
      <c r="B18" s="8">
        <v>12</v>
      </c>
      <c r="C18" s="8">
        <v>8</v>
      </c>
      <c r="D18" s="8" t="s">
        <v>63</v>
      </c>
      <c r="E18" s="8" t="s">
        <v>64</v>
      </c>
      <c r="F18" s="8" t="s">
        <v>65</v>
      </c>
      <c r="G18" s="9">
        <v>25</v>
      </c>
      <c r="H18" s="8" t="s">
        <v>12</v>
      </c>
      <c r="I18" s="8" t="s">
        <v>13</v>
      </c>
      <c r="J18" s="8">
        <v>4</v>
      </c>
      <c r="K18" s="8">
        <v>4</v>
      </c>
      <c r="L18" s="8">
        <v>3</v>
      </c>
      <c r="M18" s="8">
        <v>0</v>
      </c>
      <c r="N18" s="8">
        <v>1</v>
      </c>
      <c r="O18" s="8">
        <v>0</v>
      </c>
      <c r="P18" s="21">
        <v>4</v>
      </c>
      <c r="Q18" s="21">
        <v>0</v>
      </c>
      <c r="R18" s="22">
        <v>1</v>
      </c>
      <c r="S18" s="22">
        <v>0</v>
      </c>
      <c r="T18" s="8" t="s">
        <v>975</v>
      </c>
      <c r="U18" s="8" t="s">
        <v>976</v>
      </c>
      <c r="V18" s="8" t="s">
        <v>266</v>
      </c>
      <c r="W18" s="8" t="s">
        <v>266</v>
      </c>
      <c r="X18" s="8">
        <v>1</v>
      </c>
      <c r="Y18" s="8">
        <v>0</v>
      </c>
      <c r="Z18" s="8">
        <v>0</v>
      </c>
      <c r="AA18" s="8">
        <v>1</v>
      </c>
      <c r="AB18" s="8">
        <v>0</v>
      </c>
      <c r="AC18" s="8">
        <v>0</v>
      </c>
      <c r="AD18" s="8">
        <v>0</v>
      </c>
      <c r="AE18" s="8">
        <v>0</v>
      </c>
      <c r="AF18" s="8">
        <v>0</v>
      </c>
      <c r="AG18" s="9">
        <v>0</v>
      </c>
      <c r="AH18" s="8" t="s">
        <v>363</v>
      </c>
      <c r="AI18" s="8" t="s">
        <v>364</v>
      </c>
      <c r="AJ18" s="8" t="s">
        <v>449</v>
      </c>
      <c r="AK18" s="8">
        <v>1</v>
      </c>
      <c r="AL18" s="8" t="s">
        <v>494</v>
      </c>
      <c r="AM18" s="8" t="s">
        <v>588</v>
      </c>
      <c r="AN18" s="8" t="s">
        <v>589</v>
      </c>
      <c r="AO18" s="8" t="s">
        <v>746</v>
      </c>
      <c r="AP18" s="8" t="s">
        <v>747</v>
      </c>
      <c r="AQ18" s="8" t="s">
        <v>748</v>
      </c>
    </row>
    <row r="19" spans="1:46" x14ac:dyDescent="0.2">
      <c r="A19" s="8">
        <v>2004</v>
      </c>
      <c r="B19" s="8">
        <v>7</v>
      </c>
      <c r="C19" s="8">
        <v>2</v>
      </c>
      <c r="D19" s="8" t="s">
        <v>56</v>
      </c>
      <c r="E19" s="8" t="s">
        <v>57</v>
      </c>
      <c r="F19" s="8" t="s">
        <v>58</v>
      </c>
      <c r="G19" s="9">
        <v>21</v>
      </c>
      <c r="H19" s="8" t="s">
        <v>59</v>
      </c>
      <c r="I19" s="8" t="s">
        <v>13</v>
      </c>
      <c r="J19" s="8">
        <v>5</v>
      </c>
      <c r="K19" s="8">
        <v>5</v>
      </c>
      <c r="L19" s="8">
        <v>2</v>
      </c>
      <c r="M19" s="8">
        <v>1</v>
      </c>
      <c r="N19" s="8">
        <v>0</v>
      </c>
      <c r="O19" s="8">
        <v>0</v>
      </c>
      <c r="P19" s="21">
        <v>5</v>
      </c>
      <c r="Q19" s="21">
        <v>0</v>
      </c>
      <c r="R19" s="22">
        <v>1</v>
      </c>
      <c r="S19" s="22">
        <v>0</v>
      </c>
      <c r="T19" s="8" t="s">
        <v>949</v>
      </c>
      <c r="U19" s="8" t="s">
        <v>972</v>
      </c>
      <c r="V19" s="8" t="s">
        <v>264</v>
      </c>
      <c r="W19" s="8" t="s">
        <v>264</v>
      </c>
      <c r="X19" s="8">
        <v>1</v>
      </c>
      <c r="Y19" s="8">
        <v>0</v>
      </c>
      <c r="Z19" s="8">
        <v>0</v>
      </c>
      <c r="AA19" s="8">
        <v>1</v>
      </c>
      <c r="AB19" s="8">
        <v>0</v>
      </c>
      <c r="AC19" s="8">
        <v>0</v>
      </c>
      <c r="AD19" s="8">
        <v>0</v>
      </c>
      <c r="AE19" s="8">
        <v>0</v>
      </c>
      <c r="AF19" s="8">
        <v>0</v>
      </c>
      <c r="AG19" s="9">
        <v>0</v>
      </c>
      <c r="AH19" s="8" t="s">
        <v>363</v>
      </c>
      <c r="AI19" s="8" t="s">
        <v>364</v>
      </c>
      <c r="AJ19" s="8" t="s">
        <v>449</v>
      </c>
      <c r="AK19" s="8">
        <v>0</v>
      </c>
      <c r="AL19" s="8" t="s">
        <v>483</v>
      </c>
      <c r="AM19" s="8" t="s">
        <v>550</v>
      </c>
      <c r="AO19" s="8" t="s">
        <v>741</v>
      </c>
      <c r="AP19" s="8" t="s">
        <v>742</v>
      </c>
      <c r="AR19" s="8" t="s">
        <v>743</v>
      </c>
    </row>
    <row r="20" spans="1:46" x14ac:dyDescent="0.2">
      <c r="A20" s="8">
        <v>2005</v>
      </c>
      <c r="B20" s="8">
        <v>3</v>
      </c>
      <c r="C20" s="8">
        <v>12</v>
      </c>
      <c r="D20" s="8" t="s">
        <v>60</v>
      </c>
      <c r="E20" s="8" t="s">
        <v>66</v>
      </c>
      <c r="F20" s="8" t="s">
        <v>67</v>
      </c>
      <c r="G20" s="9">
        <v>45</v>
      </c>
      <c r="H20" s="8" t="s">
        <v>12</v>
      </c>
      <c r="I20" s="8" t="s">
        <v>13</v>
      </c>
      <c r="J20" s="8">
        <v>7</v>
      </c>
      <c r="K20" s="8">
        <v>7</v>
      </c>
      <c r="L20" s="8">
        <v>4</v>
      </c>
      <c r="M20" s="8">
        <v>1</v>
      </c>
      <c r="N20" s="8">
        <v>0</v>
      </c>
      <c r="O20" s="8">
        <v>0</v>
      </c>
      <c r="P20" s="21">
        <v>6</v>
      </c>
      <c r="Q20" s="21">
        <v>1</v>
      </c>
      <c r="R20" s="22">
        <v>0.8571428571428571</v>
      </c>
      <c r="S20" s="22">
        <v>0.14285714285714285</v>
      </c>
      <c r="T20" s="8" t="s">
        <v>958</v>
      </c>
      <c r="U20" s="8" t="s">
        <v>977</v>
      </c>
      <c r="V20" s="8" t="s">
        <v>267</v>
      </c>
      <c r="W20" s="8" t="s">
        <v>267</v>
      </c>
      <c r="X20" s="8">
        <v>1</v>
      </c>
      <c r="Y20" s="8">
        <v>0</v>
      </c>
      <c r="Z20" s="8">
        <v>0</v>
      </c>
      <c r="AA20" s="8">
        <v>1</v>
      </c>
      <c r="AB20" s="8">
        <v>0</v>
      </c>
      <c r="AC20" s="8">
        <v>0</v>
      </c>
      <c r="AD20" s="8">
        <v>0</v>
      </c>
      <c r="AE20" s="8">
        <v>0</v>
      </c>
      <c r="AF20" s="8">
        <v>0</v>
      </c>
      <c r="AG20" s="9">
        <v>0</v>
      </c>
      <c r="AH20" s="8" t="s">
        <v>379</v>
      </c>
      <c r="AI20" s="8" t="s">
        <v>364</v>
      </c>
      <c r="AJ20" s="8" t="s">
        <v>455</v>
      </c>
      <c r="AK20" s="8">
        <v>0</v>
      </c>
      <c r="AL20" s="8" t="s">
        <v>495</v>
      </c>
      <c r="AM20" s="8" t="s">
        <v>590</v>
      </c>
      <c r="AN20" s="8" t="s">
        <v>591</v>
      </c>
      <c r="AO20" s="8" t="s">
        <v>749</v>
      </c>
      <c r="AP20" s="8" t="s">
        <v>750</v>
      </c>
      <c r="AQ20" s="8" t="s">
        <v>751</v>
      </c>
    </row>
    <row r="21" spans="1:46" x14ac:dyDescent="0.2">
      <c r="A21" s="8">
        <v>2005</v>
      </c>
      <c r="B21" s="8">
        <v>3</v>
      </c>
      <c r="C21" s="8">
        <v>21</v>
      </c>
      <c r="D21" s="8" t="s">
        <v>68</v>
      </c>
      <c r="E21" s="8" t="s">
        <v>69</v>
      </c>
      <c r="F21" s="8" t="s">
        <v>70</v>
      </c>
      <c r="G21" s="9">
        <v>16</v>
      </c>
      <c r="H21" s="8" t="s">
        <v>71</v>
      </c>
      <c r="I21" s="8" t="s">
        <v>13</v>
      </c>
      <c r="J21" s="8">
        <v>9</v>
      </c>
      <c r="K21" s="8">
        <v>7</v>
      </c>
      <c r="L21" s="8">
        <v>5</v>
      </c>
      <c r="M21" s="8">
        <v>1</v>
      </c>
      <c r="N21" s="8">
        <v>0</v>
      </c>
      <c r="O21" s="8">
        <v>0</v>
      </c>
      <c r="P21" s="21">
        <v>4</v>
      </c>
      <c r="Q21" s="21">
        <v>5</v>
      </c>
      <c r="R21" s="22">
        <v>0.44444444444444442</v>
      </c>
      <c r="S21" s="22">
        <v>0.55555555555555558</v>
      </c>
      <c r="T21" s="8" t="s">
        <v>987</v>
      </c>
      <c r="U21" s="8" t="s">
        <v>978</v>
      </c>
      <c r="V21" s="8" t="s">
        <v>268</v>
      </c>
      <c r="W21" s="8" t="s">
        <v>269</v>
      </c>
      <c r="X21" s="8">
        <v>1</v>
      </c>
      <c r="Y21" s="8">
        <v>0</v>
      </c>
      <c r="Z21" s="8">
        <v>1</v>
      </c>
      <c r="AA21" s="8">
        <v>0</v>
      </c>
      <c r="AB21" s="8">
        <v>0</v>
      </c>
      <c r="AC21" s="8">
        <v>0</v>
      </c>
      <c r="AD21" s="8">
        <v>0</v>
      </c>
      <c r="AE21" s="8">
        <v>1</v>
      </c>
      <c r="AF21" s="8">
        <v>0</v>
      </c>
      <c r="AG21" s="9">
        <v>0</v>
      </c>
      <c r="AH21" s="8" t="s">
        <v>363</v>
      </c>
      <c r="AI21" s="8" t="s">
        <v>364</v>
      </c>
      <c r="AJ21" s="8" t="s">
        <v>449</v>
      </c>
      <c r="AK21" s="8">
        <v>1</v>
      </c>
      <c r="AL21" s="8" t="s">
        <v>496</v>
      </c>
      <c r="AM21" s="8" t="s">
        <v>592</v>
      </c>
      <c r="AN21" s="8" t="s">
        <v>593</v>
      </c>
      <c r="AO21" s="8" t="s">
        <v>752</v>
      </c>
      <c r="AP21" s="8" t="s">
        <v>753</v>
      </c>
    </row>
    <row r="22" spans="1:46" x14ac:dyDescent="0.2">
      <c r="A22" s="8">
        <v>2006</v>
      </c>
      <c r="B22" s="8">
        <v>3</v>
      </c>
      <c r="C22" s="8">
        <v>24</v>
      </c>
      <c r="D22" s="8" t="s">
        <v>76</v>
      </c>
      <c r="E22" s="8" t="s">
        <v>77</v>
      </c>
      <c r="F22" s="8" t="s">
        <v>78</v>
      </c>
      <c r="G22" s="9">
        <v>28</v>
      </c>
      <c r="H22" s="8" t="s">
        <v>12</v>
      </c>
      <c r="I22" s="8" t="s">
        <v>13</v>
      </c>
      <c r="J22" s="8">
        <v>6</v>
      </c>
      <c r="K22" s="8">
        <v>6</v>
      </c>
      <c r="L22" s="8">
        <v>3</v>
      </c>
      <c r="M22" s="8">
        <v>1</v>
      </c>
      <c r="N22" s="8">
        <v>0</v>
      </c>
      <c r="O22" s="8">
        <v>0</v>
      </c>
      <c r="P22" s="21">
        <v>4</v>
      </c>
      <c r="Q22" s="21">
        <v>2</v>
      </c>
      <c r="R22" s="22">
        <v>0.66666666666666663</v>
      </c>
      <c r="S22" s="22">
        <v>0.33333333333333331</v>
      </c>
      <c r="T22" s="8" t="s">
        <v>980</v>
      </c>
      <c r="U22" s="8" t="s">
        <v>981</v>
      </c>
      <c r="V22" s="8" t="s">
        <v>271</v>
      </c>
      <c r="W22" s="8" t="s">
        <v>272</v>
      </c>
      <c r="X22" s="8">
        <v>1</v>
      </c>
      <c r="Y22" s="8">
        <v>0</v>
      </c>
      <c r="Z22" s="8">
        <v>1</v>
      </c>
      <c r="AA22" s="8">
        <v>0</v>
      </c>
      <c r="AB22" s="8">
        <v>0</v>
      </c>
      <c r="AC22" s="8">
        <v>0</v>
      </c>
      <c r="AD22" s="8">
        <v>0</v>
      </c>
      <c r="AE22" s="8">
        <v>1</v>
      </c>
      <c r="AF22" s="8">
        <v>0</v>
      </c>
      <c r="AG22" s="9">
        <v>0</v>
      </c>
      <c r="AH22" s="8" t="s">
        <v>363</v>
      </c>
      <c r="AI22" s="8" t="s">
        <v>364</v>
      </c>
      <c r="AJ22" s="8" t="s">
        <v>449</v>
      </c>
      <c r="AK22" s="8">
        <v>0</v>
      </c>
      <c r="AL22" s="8" t="s">
        <v>498</v>
      </c>
      <c r="AM22" s="8" t="s">
        <v>498</v>
      </c>
      <c r="AN22" s="8" t="s">
        <v>596</v>
      </c>
      <c r="AO22" s="8" t="s">
        <v>757</v>
      </c>
      <c r="AP22" s="8" t="s">
        <v>758</v>
      </c>
      <c r="AQ22" s="8" t="s">
        <v>759</v>
      </c>
      <c r="AR22" s="8" t="s">
        <v>760</v>
      </c>
    </row>
    <row r="23" spans="1:46" x14ac:dyDescent="0.2">
      <c r="A23" s="8">
        <v>2006</v>
      </c>
      <c r="B23" s="8">
        <v>5</v>
      </c>
      <c r="C23" s="8">
        <v>21</v>
      </c>
      <c r="D23" s="8" t="s">
        <v>207</v>
      </c>
      <c r="E23" s="8" t="s">
        <v>208</v>
      </c>
      <c r="F23" s="8" t="s">
        <v>209</v>
      </c>
      <c r="G23" s="9">
        <v>25</v>
      </c>
      <c r="H23" s="8" t="s">
        <v>43</v>
      </c>
      <c r="I23" s="8" t="s">
        <v>13</v>
      </c>
      <c r="J23" s="8">
        <v>5</v>
      </c>
      <c r="K23" s="8">
        <v>4</v>
      </c>
      <c r="L23" s="8">
        <v>1</v>
      </c>
      <c r="M23" s="8">
        <v>0</v>
      </c>
      <c r="N23" s="8">
        <v>0</v>
      </c>
      <c r="O23" s="8" t="s">
        <v>928</v>
      </c>
      <c r="P23" s="21">
        <v>1</v>
      </c>
      <c r="Q23" s="21">
        <v>4</v>
      </c>
      <c r="R23" s="22">
        <v>0.2</v>
      </c>
      <c r="S23" s="22">
        <v>0.8</v>
      </c>
      <c r="T23" s="8" t="s">
        <v>982</v>
      </c>
      <c r="U23" s="8" t="s">
        <v>983</v>
      </c>
      <c r="V23" s="8" t="s">
        <v>353</v>
      </c>
      <c r="W23" s="8" t="s">
        <v>353</v>
      </c>
      <c r="X23" s="8">
        <v>1</v>
      </c>
      <c r="Y23" s="8">
        <v>0</v>
      </c>
      <c r="Z23" s="8">
        <v>0</v>
      </c>
      <c r="AA23" s="8">
        <v>1</v>
      </c>
      <c r="AB23" s="8">
        <v>0</v>
      </c>
      <c r="AC23" s="8">
        <v>0</v>
      </c>
      <c r="AD23" s="8">
        <v>0</v>
      </c>
      <c r="AE23" s="8">
        <v>0</v>
      </c>
      <c r="AF23" s="8">
        <v>0</v>
      </c>
      <c r="AG23" s="9">
        <v>0</v>
      </c>
      <c r="AH23" s="8" t="s">
        <v>363</v>
      </c>
      <c r="AI23" s="8" t="s">
        <v>364</v>
      </c>
      <c r="AJ23" s="8" t="s">
        <v>449</v>
      </c>
      <c r="AK23" s="8">
        <v>0</v>
      </c>
      <c r="AL23" s="8" t="s">
        <v>556</v>
      </c>
      <c r="AM23" s="8" t="s">
        <v>550</v>
      </c>
      <c r="AO23" s="8" t="s">
        <v>894</v>
      </c>
      <c r="AP23" s="8" t="s">
        <v>895</v>
      </c>
    </row>
    <row r="24" spans="1:46" x14ac:dyDescent="0.2">
      <c r="A24" s="8">
        <v>2006</v>
      </c>
      <c r="B24" s="8">
        <v>10</v>
      </c>
      <c r="C24" s="8">
        <v>2</v>
      </c>
      <c r="D24" s="8" t="s">
        <v>79</v>
      </c>
      <c r="E24" s="8" t="s">
        <v>80</v>
      </c>
      <c r="F24" s="8" t="s">
        <v>81</v>
      </c>
      <c r="G24" s="9">
        <v>33</v>
      </c>
      <c r="H24" s="8" t="s">
        <v>12</v>
      </c>
      <c r="I24" s="8" t="s">
        <v>13</v>
      </c>
      <c r="J24" s="8">
        <v>5</v>
      </c>
      <c r="K24" s="8">
        <v>5</v>
      </c>
      <c r="L24" s="8">
        <v>5</v>
      </c>
      <c r="M24" s="8">
        <v>1</v>
      </c>
      <c r="N24" s="8">
        <v>0</v>
      </c>
      <c r="O24" s="8">
        <v>0</v>
      </c>
      <c r="P24" s="21">
        <v>0</v>
      </c>
      <c r="Q24" s="21">
        <v>5</v>
      </c>
      <c r="R24" s="22">
        <v>0</v>
      </c>
      <c r="S24" s="22">
        <v>1</v>
      </c>
      <c r="T24" s="8" t="s">
        <v>951</v>
      </c>
      <c r="U24" s="8" t="s">
        <v>984</v>
      </c>
      <c r="V24" s="8" t="s">
        <v>273</v>
      </c>
      <c r="W24" s="8" t="s">
        <v>274</v>
      </c>
      <c r="X24" s="8">
        <v>1</v>
      </c>
      <c r="Y24" s="8">
        <v>0</v>
      </c>
      <c r="Z24" s="8">
        <v>1</v>
      </c>
      <c r="AA24" s="8">
        <v>0</v>
      </c>
      <c r="AB24" s="8">
        <v>0</v>
      </c>
      <c r="AC24" s="8">
        <v>0</v>
      </c>
      <c r="AD24" s="8">
        <v>0</v>
      </c>
      <c r="AE24" s="8">
        <v>1</v>
      </c>
      <c r="AF24" s="8">
        <v>0</v>
      </c>
      <c r="AG24" s="9">
        <v>0</v>
      </c>
      <c r="AH24" s="8" t="s">
        <v>380</v>
      </c>
      <c r="AI24" s="8" t="s">
        <v>364</v>
      </c>
      <c r="AJ24" s="8" t="s">
        <v>456</v>
      </c>
      <c r="AK24" s="8">
        <v>0</v>
      </c>
      <c r="AL24" s="8" t="s">
        <v>499</v>
      </c>
      <c r="AM24" s="8" t="s">
        <v>597</v>
      </c>
      <c r="AN24" s="8" t="s">
        <v>598</v>
      </c>
      <c r="AO24" s="8" t="s">
        <v>761</v>
      </c>
      <c r="AP24" s="8" t="s">
        <v>762</v>
      </c>
      <c r="AQ24" s="8" t="s">
        <v>763</v>
      </c>
      <c r="AR24" s="8" t="s">
        <v>764</v>
      </c>
      <c r="AS24" s="8" t="s">
        <v>765</v>
      </c>
      <c r="AT24" s="8" t="s">
        <v>381</v>
      </c>
    </row>
    <row r="25" spans="1:46" x14ac:dyDescent="0.2">
      <c r="A25" s="8">
        <v>2006</v>
      </c>
      <c r="B25" s="8">
        <v>1</v>
      </c>
      <c r="C25" s="8">
        <v>30</v>
      </c>
      <c r="D25" s="8" t="s">
        <v>72</v>
      </c>
      <c r="E25" s="8" t="s">
        <v>73</v>
      </c>
      <c r="F25" s="8" t="s">
        <v>74</v>
      </c>
      <c r="G25" s="9">
        <v>44</v>
      </c>
      <c r="H25" s="8" t="s">
        <v>12</v>
      </c>
      <c r="I25" s="8" t="s">
        <v>75</v>
      </c>
      <c r="J25" s="8">
        <v>7</v>
      </c>
      <c r="K25" s="8">
        <v>7</v>
      </c>
      <c r="L25" s="8">
        <v>0</v>
      </c>
      <c r="M25" s="8">
        <v>1</v>
      </c>
      <c r="N25" s="8">
        <v>0</v>
      </c>
      <c r="O25" s="8">
        <v>0</v>
      </c>
      <c r="P25" s="21">
        <v>1</v>
      </c>
      <c r="Q25" s="21">
        <v>6</v>
      </c>
      <c r="R25" s="22">
        <v>0.14285714285714285</v>
      </c>
      <c r="S25" s="22">
        <v>0.8571428571428571</v>
      </c>
      <c r="T25" s="8" t="s">
        <v>949</v>
      </c>
      <c r="U25" s="8" t="s">
        <v>979</v>
      </c>
      <c r="V25" s="8" t="s">
        <v>270</v>
      </c>
      <c r="W25" s="8" t="s">
        <v>270</v>
      </c>
      <c r="X25" s="8">
        <v>1</v>
      </c>
      <c r="Y25" s="8">
        <v>0</v>
      </c>
      <c r="Z25" s="8">
        <v>0</v>
      </c>
      <c r="AA25" s="8">
        <v>1</v>
      </c>
      <c r="AB25" s="8">
        <v>0</v>
      </c>
      <c r="AC25" s="8">
        <v>0</v>
      </c>
      <c r="AD25" s="8">
        <v>0</v>
      </c>
      <c r="AE25" s="8">
        <v>0</v>
      </c>
      <c r="AF25" s="8">
        <v>0</v>
      </c>
      <c r="AG25" s="9">
        <v>0</v>
      </c>
      <c r="AH25" s="8" t="s">
        <v>363</v>
      </c>
      <c r="AI25" s="8" t="s">
        <v>364</v>
      </c>
      <c r="AJ25" s="8" t="s">
        <v>449</v>
      </c>
      <c r="AK25" s="8">
        <v>1</v>
      </c>
      <c r="AL25" s="8" t="s">
        <v>497</v>
      </c>
      <c r="AM25" s="8" t="s">
        <v>594</v>
      </c>
      <c r="AN25" s="8" t="s">
        <v>595</v>
      </c>
      <c r="AO25" s="8" t="s">
        <v>754</v>
      </c>
      <c r="AP25" s="8" t="s">
        <v>755</v>
      </c>
      <c r="AQ25" s="8" t="s">
        <v>756</v>
      </c>
    </row>
    <row r="26" spans="1:46" x14ac:dyDescent="0.2">
      <c r="A26" s="8">
        <v>2007</v>
      </c>
      <c r="B26" s="8">
        <v>10</v>
      </c>
      <c r="C26" s="8">
        <v>7</v>
      </c>
      <c r="D26" s="8" t="s">
        <v>60</v>
      </c>
      <c r="E26" s="8" t="s">
        <v>88</v>
      </c>
      <c r="F26" s="8" t="s">
        <v>89</v>
      </c>
      <c r="G26" s="9">
        <v>20</v>
      </c>
      <c r="H26" s="8" t="s">
        <v>12</v>
      </c>
      <c r="I26" s="8" t="s">
        <v>13</v>
      </c>
      <c r="J26" s="8">
        <v>6</v>
      </c>
      <c r="K26" s="8">
        <v>6</v>
      </c>
      <c r="L26" s="8">
        <v>1</v>
      </c>
      <c r="M26" s="8">
        <v>1</v>
      </c>
      <c r="N26" s="8">
        <v>0</v>
      </c>
      <c r="O26" s="8">
        <v>0</v>
      </c>
      <c r="P26" s="21">
        <v>2</v>
      </c>
      <c r="Q26" s="21">
        <v>4</v>
      </c>
      <c r="R26" s="22">
        <v>0.33333333333333331</v>
      </c>
      <c r="S26" s="22">
        <v>0.66666666666666663</v>
      </c>
      <c r="T26" s="8" t="s">
        <v>989</v>
      </c>
      <c r="U26" s="8" t="s">
        <v>990</v>
      </c>
      <c r="V26" s="8" t="s">
        <v>279</v>
      </c>
      <c r="W26" s="8" t="s">
        <v>279</v>
      </c>
      <c r="X26" s="8">
        <v>0</v>
      </c>
      <c r="Y26" s="8">
        <v>1</v>
      </c>
      <c r="Z26" s="8">
        <v>0</v>
      </c>
      <c r="AA26" s="8">
        <v>0</v>
      </c>
      <c r="AB26" s="8">
        <v>1</v>
      </c>
      <c r="AC26" s="8">
        <v>0</v>
      </c>
      <c r="AD26" s="8">
        <v>0</v>
      </c>
      <c r="AE26" s="8">
        <v>0</v>
      </c>
      <c r="AF26" s="8">
        <v>0</v>
      </c>
      <c r="AG26" s="9">
        <v>0</v>
      </c>
      <c r="AH26" s="8" t="s">
        <v>363</v>
      </c>
      <c r="AI26" s="8" t="s">
        <v>364</v>
      </c>
      <c r="AJ26" s="8" t="s">
        <v>449</v>
      </c>
      <c r="AK26" s="8">
        <v>0</v>
      </c>
      <c r="AL26" s="8" t="s">
        <v>502</v>
      </c>
      <c r="AM26" s="8" t="s">
        <v>602</v>
      </c>
      <c r="AN26" s="8" t="s">
        <v>603</v>
      </c>
      <c r="AO26" s="8" t="s">
        <v>774</v>
      </c>
      <c r="AP26" s="8" t="s">
        <v>775</v>
      </c>
      <c r="AR26" s="8" t="s">
        <v>776</v>
      </c>
    </row>
    <row r="27" spans="1:46" x14ac:dyDescent="0.2">
      <c r="A27" s="8">
        <v>2007</v>
      </c>
      <c r="B27" s="8">
        <v>2</v>
      </c>
      <c r="C27" s="8">
        <v>12</v>
      </c>
      <c r="D27" s="8" t="s">
        <v>82</v>
      </c>
      <c r="E27" s="8" t="s">
        <v>83</v>
      </c>
      <c r="F27" s="8" t="s">
        <v>84</v>
      </c>
      <c r="G27" s="9">
        <v>19</v>
      </c>
      <c r="H27" s="8" t="s">
        <v>12</v>
      </c>
      <c r="I27" s="8" t="s">
        <v>13</v>
      </c>
      <c r="J27" s="8">
        <v>5</v>
      </c>
      <c r="K27" s="8">
        <v>5</v>
      </c>
      <c r="L27" s="8">
        <v>4</v>
      </c>
      <c r="M27" s="8">
        <v>0</v>
      </c>
      <c r="N27" s="8">
        <v>1</v>
      </c>
      <c r="O27" s="8">
        <v>0</v>
      </c>
      <c r="P27" s="21">
        <v>2</v>
      </c>
      <c r="Q27" s="21">
        <v>3</v>
      </c>
      <c r="R27" s="22">
        <v>0.4</v>
      </c>
      <c r="S27" s="22">
        <v>0.6</v>
      </c>
      <c r="T27" s="8" t="s">
        <v>985</v>
      </c>
      <c r="U27" s="8" t="s">
        <v>986</v>
      </c>
      <c r="V27" s="8" t="s">
        <v>275</v>
      </c>
      <c r="W27" s="8" t="s">
        <v>276</v>
      </c>
      <c r="X27" s="8">
        <v>1</v>
      </c>
      <c r="Y27" s="8">
        <v>0</v>
      </c>
      <c r="Z27" s="8">
        <v>1</v>
      </c>
      <c r="AA27" s="8">
        <v>0</v>
      </c>
      <c r="AB27" s="8">
        <v>0</v>
      </c>
      <c r="AC27" s="8">
        <v>0</v>
      </c>
      <c r="AD27" s="8">
        <v>0</v>
      </c>
      <c r="AE27" s="8">
        <v>1</v>
      </c>
      <c r="AF27" s="8">
        <v>0</v>
      </c>
      <c r="AG27" s="9">
        <v>0</v>
      </c>
      <c r="AH27" s="8" t="s">
        <v>382</v>
      </c>
      <c r="AI27" s="8" t="s">
        <v>383</v>
      </c>
      <c r="AJ27" s="8" t="s">
        <v>384</v>
      </c>
      <c r="AK27" s="8">
        <v>0</v>
      </c>
      <c r="AL27" s="8" t="s">
        <v>500</v>
      </c>
      <c r="AM27" s="8" t="s">
        <v>500</v>
      </c>
      <c r="AN27" s="8" t="s">
        <v>599</v>
      </c>
      <c r="AO27" s="8" t="s">
        <v>766</v>
      </c>
      <c r="AP27" s="8" t="s">
        <v>767</v>
      </c>
      <c r="AQ27" s="8" t="s">
        <v>768</v>
      </c>
      <c r="AR27" s="8" t="s">
        <v>769</v>
      </c>
    </row>
    <row r="28" spans="1:46" x14ac:dyDescent="0.2">
      <c r="A28" s="8">
        <v>2007</v>
      </c>
      <c r="B28" s="8">
        <v>12</v>
      </c>
      <c r="C28" s="8">
        <v>5</v>
      </c>
      <c r="D28" s="8" t="s">
        <v>90</v>
      </c>
      <c r="E28" s="8" t="s">
        <v>91</v>
      </c>
      <c r="F28" s="8" t="s">
        <v>92</v>
      </c>
      <c r="G28" s="9">
        <v>19</v>
      </c>
      <c r="H28" s="8" t="s">
        <v>12</v>
      </c>
      <c r="I28" s="8" t="s">
        <v>13</v>
      </c>
      <c r="J28" s="8">
        <v>8</v>
      </c>
      <c r="K28" s="8">
        <v>8</v>
      </c>
      <c r="L28" s="8">
        <v>4</v>
      </c>
      <c r="M28" s="8">
        <v>1</v>
      </c>
      <c r="N28" s="8">
        <v>0</v>
      </c>
      <c r="O28" s="8">
        <v>0</v>
      </c>
      <c r="P28" s="21">
        <v>3</v>
      </c>
      <c r="Q28" s="21">
        <v>5</v>
      </c>
      <c r="R28" s="22">
        <v>0.375</v>
      </c>
      <c r="S28" s="22">
        <v>0.625</v>
      </c>
      <c r="T28" s="8" t="s">
        <v>985</v>
      </c>
      <c r="U28" s="8" t="s">
        <v>991</v>
      </c>
      <c r="V28" s="8" t="s">
        <v>280</v>
      </c>
      <c r="W28" s="8" t="s">
        <v>280</v>
      </c>
      <c r="X28" s="8">
        <v>0</v>
      </c>
      <c r="Y28" s="8">
        <v>1</v>
      </c>
      <c r="Z28" s="8">
        <v>0</v>
      </c>
      <c r="AA28" s="8">
        <v>0</v>
      </c>
      <c r="AB28" s="8">
        <v>1</v>
      </c>
      <c r="AC28" s="8">
        <v>0</v>
      </c>
      <c r="AD28" s="8">
        <v>0</v>
      </c>
      <c r="AE28" s="8">
        <v>0</v>
      </c>
      <c r="AF28" s="8">
        <v>0</v>
      </c>
      <c r="AG28" s="9">
        <v>0</v>
      </c>
      <c r="AH28" s="8" t="s">
        <v>363</v>
      </c>
      <c r="AI28" s="8" t="s">
        <v>364</v>
      </c>
      <c r="AJ28" s="8" t="s">
        <v>449</v>
      </c>
      <c r="AK28" s="8">
        <v>1</v>
      </c>
      <c r="AL28" s="8" t="s">
        <v>503</v>
      </c>
      <c r="AM28" s="8" t="s">
        <v>604</v>
      </c>
      <c r="AN28" s="8" t="s">
        <v>605</v>
      </c>
      <c r="AO28" s="8" t="s">
        <v>777</v>
      </c>
      <c r="AP28" s="8" t="s">
        <v>778</v>
      </c>
      <c r="AQ28" s="8" t="s">
        <v>779</v>
      </c>
      <c r="AR28" s="8" t="s">
        <v>780</v>
      </c>
    </row>
    <row r="29" spans="1:46" x14ac:dyDescent="0.2">
      <c r="A29" s="8">
        <v>2007</v>
      </c>
      <c r="B29" s="8">
        <v>4</v>
      </c>
      <c r="C29" s="8">
        <v>16</v>
      </c>
      <c r="D29" s="8" t="s">
        <v>85</v>
      </c>
      <c r="E29" s="8" t="s">
        <v>86</v>
      </c>
      <c r="F29" s="8" t="s">
        <v>87</v>
      </c>
      <c r="G29" s="9">
        <v>23</v>
      </c>
      <c r="H29" s="8" t="s">
        <v>33</v>
      </c>
      <c r="I29" s="8" t="s">
        <v>13</v>
      </c>
      <c r="J29" s="8">
        <v>32</v>
      </c>
      <c r="K29" s="8">
        <v>32</v>
      </c>
      <c r="L29" s="8">
        <v>25</v>
      </c>
      <c r="M29" s="8">
        <v>1</v>
      </c>
      <c r="N29" s="8">
        <v>0</v>
      </c>
      <c r="O29" s="8">
        <v>0</v>
      </c>
      <c r="P29" s="21">
        <v>18</v>
      </c>
      <c r="Q29" s="21">
        <v>14</v>
      </c>
      <c r="R29" s="22">
        <v>0.5625</v>
      </c>
      <c r="S29" s="22">
        <v>0.4375</v>
      </c>
      <c r="T29" s="8" t="s">
        <v>1139</v>
      </c>
      <c r="U29" s="8" t="s">
        <v>988</v>
      </c>
      <c r="V29" s="8" t="s">
        <v>277</v>
      </c>
      <c r="W29" s="8" t="s">
        <v>278</v>
      </c>
      <c r="X29" s="8">
        <v>1</v>
      </c>
      <c r="Y29" s="8">
        <v>0</v>
      </c>
      <c r="Z29" s="8">
        <v>0</v>
      </c>
      <c r="AA29" s="8">
        <v>1</v>
      </c>
      <c r="AB29" s="8">
        <v>0</v>
      </c>
      <c r="AC29" s="8">
        <v>0</v>
      </c>
      <c r="AD29" s="8">
        <v>0</v>
      </c>
      <c r="AE29" s="8">
        <v>0</v>
      </c>
      <c r="AF29" s="8">
        <v>0</v>
      </c>
      <c r="AG29" s="9">
        <v>0</v>
      </c>
      <c r="AH29" s="8" t="s">
        <v>385</v>
      </c>
      <c r="AI29" s="8" t="s">
        <v>386</v>
      </c>
      <c r="AJ29" s="8" t="s">
        <v>457</v>
      </c>
      <c r="AK29" s="8">
        <v>1</v>
      </c>
      <c r="AL29" s="8" t="s">
        <v>501</v>
      </c>
      <c r="AM29" s="8" t="s">
        <v>600</v>
      </c>
      <c r="AN29" s="8" t="s">
        <v>601</v>
      </c>
      <c r="AO29" s="8" t="s">
        <v>770</v>
      </c>
      <c r="AP29" s="8" t="s">
        <v>771</v>
      </c>
      <c r="AQ29" s="8" t="s">
        <v>772</v>
      </c>
      <c r="AR29" s="8" t="s">
        <v>773</v>
      </c>
    </row>
    <row r="30" spans="1:46" x14ac:dyDescent="0.2">
      <c r="A30" s="18">
        <v>2008</v>
      </c>
      <c r="B30" s="18">
        <v>3</v>
      </c>
      <c r="C30" s="18">
        <v>18</v>
      </c>
      <c r="D30" s="18" t="s">
        <v>72</v>
      </c>
      <c r="E30" s="18" t="s">
        <v>210</v>
      </c>
      <c r="F30" s="18" t="s">
        <v>211</v>
      </c>
      <c r="G30" s="14">
        <v>31</v>
      </c>
      <c r="H30" s="18" t="s">
        <v>12</v>
      </c>
      <c r="I30" s="18" t="s">
        <v>13</v>
      </c>
      <c r="J30" s="18">
        <v>4</v>
      </c>
      <c r="K30" s="18">
        <v>4</v>
      </c>
      <c r="L30" s="18">
        <v>0</v>
      </c>
      <c r="M30" s="18">
        <v>0</v>
      </c>
      <c r="N30" s="18">
        <v>0</v>
      </c>
      <c r="O30" s="18">
        <v>0</v>
      </c>
      <c r="P30" s="23">
        <v>4</v>
      </c>
      <c r="Q30" s="23">
        <v>0</v>
      </c>
      <c r="R30" s="24">
        <v>1</v>
      </c>
      <c r="S30" s="24">
        <v>0</v>
      </c>
      <c r="T30" s="18" t="s">
        <v>995</v>
      </c>
      <c r="U30" s="18" t="s">
        <v>996</v>
      </c>
      <c r="V30" s="18" t="s">
        <v>328</v>
      </c>
      <c r="W30" s="18" t="s">
        <v>328</v>
      </c>
      <c r="X30" s="18">
        <v>1</v>
      </c>
      <c r="Y30" s="18">
        <v>0</v>
      </c>
      <c r="Z30" s="18">
        <v>0</v>
      </c>
      <c r="AA30" s="18">
        <v>1</v>
      </c>
      <c r="AB30" s="18">
        <v>0</v>
      </c>
      <c r="AC30" s="18">
        <v>0</v>
      </c>
      <c r="AD30" s="18">
        <v>0</v>
      </c>
      <c r="AE30" s="18">
        <v>0</v>
      </c>
      <c r="AF30" s="18">
        <v>0</v>
      </c>
      <c r="AG30" s="15" t="s">
        <v>1122</v>
      </c>
      <c r="AH30" s="18" t="s">
        <v>363</v>
      </c>
      <c r="AI30" s="18" t="s">
        <v>364</v>
      </c>
      <c r="AJ30" s="18" t="s">
        <v>449</v>
      </c>
      <c r="AK30" s="18">
        <v>1</v>
      </c>
      <c r="AL30" s="18" t="s">
        <v>557</v>
      </c>
      <c r="AM30" s="18" t="s">
        <v>679</v>
      </c>
      <c r="AN30" s="18" t="s">
        <v>680</v>
      </c>
      <c r="AO30" s="18" t="s">
        <v>896</v>
      </c>
      <c r="AP30" s="18" t="s">
        <v>680</v>
      </c>
      <c r="AQ30" s="18"/>
      <c r="AR30" s="18"/>
      <c r="AS30" s="18"/>
      <c r="AT30" s="18"/>
    </row>
    <row r="31" spans="1:46" x14ac:dyDescent="0.2">
      <c r="A31" s="8">
        <v>2008</v>
      </c>
      <c r="B31" s="8">
        <v>2</v>
      </c>
      <c r="C31" s="8">
        <v>7</v>
      </c>
      <c r="D31" s="8" t="s">
        <v>56</v>
      </c>
      <c r="E31" s="8" t="s">
        <v>93</v>
      </c>
      <c r="F31" s="8" t="s">
        <v>94</v>
      </c>
      <c r="G31" s="9">
        <v>52</v>
      </c>
      <c r="H31" s="8" t="s">
        <v>43</v>
      </c>
      <c r="I31" s="8" t="s">
        <v>13</v>
      </c>
      <c r="J31" s="8">
        <v>6</v>
      </c>
      <c r="K31" s="8">
        <v>6</v>
      </c>
      <c r="L31" s="8">
        <v>1</v>
      </c>
      <c r="M31" s="8">
        <v>0</v>
      </c>
      <c r="N31" s="8">
        <v>1</v>
      </c>
      <c r="O31" s="8">
        <v>0</v>
      </c>
      <c r="P31" s="21">
        <v>5</v>
      </c>
      <c r="Q31" s="21">
        <v>1</v>
      </c>
      <c r="R31" s="22">
        <v>0.83333333333333337</v>
      </c>
      <c r="S31" s="22">
        <v>0.16666666666666666</v>
      </c>
      <c r="T31" s="8" t="s">
        <v>992</v>
      </c>
      <c r="U31" s="8" t="s">
        <v>993</v>
      </c>
      <c r="V31" s="8" t="s">
        <v>281</v>
      </c>
      <c r="W31" s="8" t="s">
        <v>282</v>
      </c>
      <c r="X31" s="8">
        <v>1</v>
      </c>
      <c r="Y31" s="8">
        <v>0</v>
      </c>
      <c r="Z31" s="8">
        <v>0</v>
      </c>
      <c r="AA31" s="8">
        <v>1</v>
      </c>
      <c r="AB31" s="8">
        <v>0</v>
      </c>
      <c r="AC31" s="8">
        <v>0</v>
      </c>
      <c r="AD31" s="8">
        <v>0</v>
      </c>
      <c r="AE31" s="8">
        <v>0</v>
      </c>
      <c r="AF31" s="8">
        <v>0</v>
      </c>
      <c r="AG31" s="9">
        <v>0</v>
      </c>
      <c r="AH31" s="8" t="s">
        <v>387</v>
      </c>
      <c r="AI31" s="8" t="s">
        <v>364</v>
      </c>
      <c r="AJ31" s="8" t="s">
        <v>458</v>
      </c>
      <c r="AK31" s="8">
        <v>0</v>
      </c>
      <c r="AL31" s="8" t="s">
        <v>504</v>
      </c>
      <c r="AM31" s="8" t="s">
        <v>606</v>
      </c>
      <c r="AN31" s="8" t="s">
        <v>607</v>
      </c>
      <c r="AO31" s="8" t="s">
        <v>781</v>
      </c>
      <c r="AP31" s="8" t="s">
        <v>782</v>
      </c>
    </row>
    <row r="32" spans="1:46" s="18" customFormat="1" x14ac:dyDescent="0.2">
      <c r="A32" s="8">
        <v>2008</v>
      </c>
      <c r="B32" s="8">
        <v>2</v>
      </c>
      <c r="C32" s="8">
        <v>14</v>
      </c>
      <c r="D32" s="8" t="s">
        <v>53</v>
      </c>
      <c r="E32" s="8" t="s">
        <v>95</v>
      </c>
      <c r="F32" s="8" t="s">
        <v>96</v>
      </c>
      <c r="G32" s="9">
        <v>27</v>
      </c>
      <c r="H32" s="8" t="s">
        <v>12</v>
      </c>
      <c r="I32" s="8" t="s">
        <v>13</v>
      </c>
      <c r="J32" s="8">
        <v>5</v>
      </c>
      <c r="K32" s="8">
        <v>5</v>
      </c>
      <c r="L32" s="8">
        <v>0</v>
      </c>
      <c r="M32" s="8">
        <v>1</v>
      </c>
      <c r="N32" s="8">
        <v>0</v>
      </c>
      <c r="O32" s="8">
        <v>0</v>
      </c>
      <c r="P32" s="21">
        <v>1</v>
      </c>
      <c r="Q32" s="21">
        <v>4</v>
      </c>
      <c r="R32" s="22">
        <v>0.2</v>
      </c>
      <c r="S32" s="22">
        <v>0.8</v>
      </c>
      <c r="T32" s="8" t="s">
        <v>1139</v>
      </c>
      <c r="U32" s="8" t="s">
        <v>994</v>
      </c>
      <c r="V32" s="8" t="s">
        <v>283</v>
      </c>
      <c r="W32" s="8" t="s">
        <v>284</v>
      </c>
      <c r="X32" s="8">
        <v>1</v>
      </c>
      <c r="Y32" s="8">
        <v>0</v>
      </c>
      <c r="Z32" s="8">
        <v>1</v>
      </c>
      <c r="AA32" s="8">
        <v>0</v>
      </c>
      <c r="AB32" s="8">
        <v>0</v>
      </c>
      <c r="AC32" s="8">
        <v>0</v>
      </c>
      <c r="AD32" s="8">
        <v>0</v>
      </c>
      <c r="AE32" s="8">
        <v>1</v>
      </c>
      <c r="AF32" s="8">
        <v>0</v>
      </c>
      <c r="AG32" s="9">
        <v>0</v>
      </c>
      <c r="AH32" s="8" t="s">
        <v>388</v>
      </c>
      <c r="AI32" s="8" t="s">
        <v>364</v>
      </c>
      <c r="AJ32" s="8" t="s">
        <v>389</v>
      </c>
      <c r="AK32" s="8">
        <v>1</v>
      </c>
      <c r="AL32" s="8" t="s">
        <v>505</v>
      </c>
      <c r="AM32" s="8" t="s">
        <v>608</v>
      </c>
      <c r="AN32" s="8" t="s">
        <v>609</v>
      </c>
      <c r="AO32" s="8" t="s">
        <v>783</v>
      </c>
      <c r="AP32" s="8"/>
      <c r="AQ32" s="8"/>
      <c r="AR32" s="8"/>
      <c r="AS32" s="8"/>
      <c r="AT32" s="8"/>
    </row>
    <row r="33" spans="1:42" x14ac:dyDescent="0.2">
      <c r="A33" s="8">
        <v>2008</v>
      </c>
      <c r="B33" s="8">
        <v>6</v>
      </c>
      <c r="C33" s="8">
        <v>25</v>
      </c>
      <c r="D33" s="8" t="s">
        <v>97</v>
      </c>
      <c r="E33" s="8" t="s">
        <v>98</v>
      </c>
      <c r="F33" s="8" t="s">
        <v>99</v>
      </c>
      <c r="G33" s="9">
        <v>25</v>
      </c>
      <c r="H33" s="8" t="s">
        <v>12</v>
      </c>
      <c r="I33" s="8" t="s">
        <v>13</v>
      </c>
      <c r="J33" s="8">
        <v>5</v>
      </c>
      <c r="K33" s="8">
        <v>5</v>
      </c>
      <c r="L33" s="8">
        <v>1</v>
      </c>
      <c r="M33" s="8">
        <v>1</v>
      </c>
      <c r="N33" s="8">
        <v>0</v>
      </c>
      <c r="O33" s="8">
        <v>0</v>
      </c>
      <c r="P33" s="21">
        <v>3</v>
      </c>
      <c r="Q33" s="21">
        <v>2</v>
      </c>
      <c r="R33" s="22">
        <v>0.6</v>
      </c>
      <c r="S33" s="22">
        <v>0.4</v>
      </c>
      <c r="T33" s="8" t="s">
        <v>949</v>
      </c>
      <c r="U33" s="8" t="s">
        <v>997</v>
      </c>
      <c r="V33" s="8" t="s">
        <v>285</v>
      </c>
      <c r="W33" s="8" t="s">
        <v>285</v>
      </c>
      <c r="X33" s="8">
        <v>1</v>
      </c>
      <c r="Y33" s="8">
        <v>0</v>
      </c>
      <c r="Z33" s="8">
        <v>0</v>
      </c>
      <c r="AA33" s="8">
        <v>1</v>
      </c>
      <c r="AB33" s="8">
        <v>0</v>
      </c>
      <c r="AC33" s="8">
        <v>0</v>
      </c>
      <c r="AD33" s="8">
        <v>0</v>
      </c>
      <c r="AE33" s="8">
        <v>0</v>
      </c>
      <c r="AF33" s="8">
        <v>0</v>
      </c>
      <c r="AG33" s="9">
        <v>0</v>
      </c>
      <c r="AH33" s="8" t="s">
        <v>363</v>
      </c>
      <c r="AI33" s="8" t="s">
        <v>364</v>
      </c>
      <c r="AJ33" s="8" t="s">
        <v>449</v>
      </c>
      <c r="AK33" s="8">
        <v>0</v>
      </c>
      <c r="AL33" s="8" t="s">
        <v>506</v>
      </c>
      <c r="AM33" s="8" t="s">
        <v>550</v>
      </c>
      <c r="AO33" s="8" t="s">
        <v>784</v>
      </c>
      <c r="AP33" s="8" t="s">
        <v>785</v>
      </c>
    </row>
    <row r="34" spans="1:42" x14ac:dyDescent="0.2">
      <c r="A34" s="8">
        <v>2009</v>
      </c>
      <c r="B34" s="8">
        <v>4</v>
      </c>
      <c r="C34" s="8">
        <v>3</v>
      </c>
      <c r="D34" s="8" t="s">
        <v>103</v>
      </c>
      <c r="E34" s="8" t="s">
        <v>104</v>
      </c>
      <c r="F34" s="8" t="s">
        <v>105</v>
      </c>
      <c r="G34" s="9">
        <v>41</v>
      </c>
      <c r="H34" s="8" t="s">
        <v>33</v>
      </c>
      <c r="I34" s="8" t="s">
        <v>13</v>
      </c>
      <c r="J34" s="8">
        <v>13</v>
      </c>
      <c r="K34" s="8">
        <v>13</v>
      </c>
      <c r="L34" s="8">
        <v>4</v>
      </c>
      <c r="M34" s="8">
        <v>1</v>
      </c>
      <c r="N34" s="8">
        <v>0</v>
      </c>
      <c r="O34" s="8">
        <v>0</v>
      </c>
      <c r="P34" s="21">
        <v>2</v>
      </c>
      <c r="Q34" s="21">
        <v>11</v>
      </c>
      <c r="R34" s="22">
        <v>0.15384615384615385</v>
      </c>
      <c r="S34" s="22">
        <v>0.84615384615384615</v>
      </c>
      <c r="T34" s="8" t="s">
        <v>999</v>
      </c>
      <c r="U34" s="8" t="s">
        <v>1000</v>
      </c>
      <c r="V34" s="8" t="s">
        <v>288</v>
      </c>
      <c r="W34" s="8" t="s">
        <v>289</v>
      </c>
      <c r="X34" s="8">
        <v>1</v>
      </c>
      <c r="Y34" s="8">
        <v>0</v>
      </c>
      <c r="Z34" s="8">
        <v>0</v>
      </c>
      <c r="AA34" s="8">
        <v>1</v>
      </c>
      <c r="AB34" s="8">
        <v>0</v>
      </c>
      <c r="AC34" s="8">
        <v>0</v>
      </c>
      <c r="AD34" s="8">
        <v>0</v>
      </c>
      <c r="AE34" s="8">
        <v>0</v>
      </c>
      <c r="AF34" s="8">
        <v>0</v>
      </c>
      <c r="AG34" s="9">
        <v>0</v>
      </c>
      <c r="AH34" s="8" t="s">
        <v>363</v>
      </c>
      <c r="AI34" s="8" t="s">
        <v>364</v>
      </c>
      <c r="AJ34" s="8" t="s">
        <v>390</v>
      </c>
      <c r="AK34" s="8">
        <v>0</v>
      </c>
      <c r="AL34" s="8" t="s">
        <v>508</v>
      </c>
      <c r="AM34" s="8" t="s">
        <v>612</v>
      </c>
      <c r="AN34" s="8" t="s">
        <v>390</v>
      </c>
      <c r="AO34" s="8" t="s">
        <v>787</v>
      </c>
      <c r="AP34" s="8" t="s">
        <v>788</v>
      </c>
    </row>
    <row r="35" spans="1:42" x14ac:dyDescent="0.2">
      <c r="A35" s="8">
        <v>2009</v>
      </c>
      <c r="B35" s="8">
        <v>11</v>
      </c>
      <c r="C35" s="8">
        <v>29</v>
      </c>
      <c r="D35" s="8" t="s">
        <v>76</v>
      </c>
      <c r="E35" s="8" t="s">
        <v>109</v>
      </c>
      <c r="F35" s="8" t="s">
        <v>110</v>
      </c>
      <c r="G35" s="9">
        <v>37</v>
      </c>
      <c r="H35" s="8" t="s">
        <v>43</v>
      </c>
      <c r="I35" s="8" t="s">
        <v>13</v>
      </c>
      <c r="J35" s="8">
        <v>4</v>
      </c>
      <c r="K35" s="8">
        <v>4</v>
      </c>
      <c r="L35" s="8">
        <v>0</v>
      </c>
      <c r="M35" s="8">
        <v>0</v>
      </c>
      <c r="N35" s="8" t="s">
        <v>922</v>
      </c>
      <c r="O35" s="8">
        <v>0</v>
      </c>
      <c r="P35" s="21">
        <v>3</v>
      </c>
      <c r="Q35" s="21">
        <v>1</v>
      </c>
      <c r="R35" s="22">
        <v>0.75</v>
      </c>
      <c r="S35" s="22">
        <v>0.25</v>
      </c>
      <c r="T35" s="8" t="s">
        <v>1003</v>
      </c>
      <c r="U35" s="8" t="s">
        <v>1004</v>
      </c>
      <c r="V35" s="8" t="s">
        <v>292</v>
      </c>
      <c r="W35" s="8" t="s">
        <v>292</v>
      </c>
      <c r="X35" s="8">
        <v>1</v>
      </c>
      <c r="Y35" s="8">
        <v>0</v>
      </c>
      <c r="Z35" s="8">
        <v>0</v>
      </c>
      <c r="AA35" s="8">
        <v>1</v>
      </c>
      <c r="AB35" s="8">
        <v>0</v>
      </c>
      <c r="AC35" s="8">
        <v>0</v>
      </c>
      <c r="AD35" s="8">
        <v>0</v>
      </c>
      <c r="AE35" s="8">
        <v>0</v>
      </c>
      <c r="AF35" s="8">
        <v>0</v>
      </c>
      <c r="AG35" s="9">
        <v>0</v>
      </c>
      <c r="AH35" s="8" t="s">
        <v>363</v>
      </c>
      <c r="AI35" s="8" t="s">
        <v>364</v>
      </c>
      <c r="AJ35" s="8" t="s">
        <v>392</v>
      </c>
      <c r="AK35" s="8">
        <v>0</v>
      </c>
      <c r="AL35" s="8" t="s">
        <v>510</v>
      </c>
      <c r="AM35" s="8" t="s">
        <v>615</v>
      </c>
      <c r="AN35" s="8" t="s">
        <v>616</v>
      </c>
      <c r="AO35" s="8" t="s">
        <v>791</v>
      </c>
      <c r="AP35" s="8" t="s">
        <v>792</v>
      </c>
    </row>
    <row r="36" spans="1:42" x14ac:dyDescent="0.2">
      <c r="A36" s="8">
        <v>2009</v>
      </c>
      <c r="B36" s="8">
        <v>11</v>
      </c>
      <c r="C36" s="8">
        <v>5</v>
      </c>
      <c r="D36" s="8" t="s">
        <v>27</v>
      </c>
      <c r="E36" s="8" t="s">
        <v>106</v>
      </c>
      <c r="F36" s="8" t="s">
        <v>107</v>
      </c>
      <c r="G36" s="9">
        <v>39</v>
      </c>
      <c r="H36" s="8" t="s">
        <v>108</v>
      </c>
      <c r="I36" s="8" t="s">
        <v>13</v>
      </c>
      <c r="J36" s="8">
        <v>13</v>
      </c>
      <c r="K36" s="8">
        <v>13</v>
      </c>
      <c r="L36" s="8">
        <v>30</v>
      </c>
      <c r="M36" s="8">
        <v>0</v>
      </c>
      <c r="N36" s="8">
        <v>0</v>
      </c>
      <c r="O36" s="8" t="s">
        <v>921</v>
      </c>
      <c r="P36" s="21">
        <v>10</v>
      </c>
      <c r="Q36" s="21">
        <v>3</v>
      </c>
      <c r="R36" s="22">
        <v>0.76923076923076927</v>
      </c>
      <c r="S36" s="22">
        <v>0.23076923076923078</v>
      </c>
      <c r="T36" s="8" t="s">
        <v>1001</v>
      </c>
      <c r="U36" s="8" t="s">
        <v>1002</v>
      </c>
      <c r="V36" s="8" t="s">
        <v>290</v>
      </c>
      <c r="W36" s="8" t="s">
        <v>291</v>
      </c>
      <c r="X36" s="8">
        <v>1</v>
      </c>
      <c r="Y36" s="8">
        <v>0</v>
      </c>
      <c r="Z36" s="8">
        <v>0</v>
      </c>
      <c r="AA36" s="8">
        <v>1</v>
      </c>
      <c r="AB36" s="8">
        <v>0</v>
      </c>
      <c r="AC36" s="8">
        <v>0</v>
      </c>
      <c r="AD36" s="8">
        <v>0</v>
      </c>
      <c r="AE36" s="8">
        <v>0</v>
      </c>
      <c r="AF36" s="8">
        <v>0</v>
      </c>
      <c r="AG36" s="9">
        <v>0</v>
      </c>
      <c r="AH36" s="8" t="s">
        <v>382</v>
      </c>
      <c r="AI36" s="8" t="s">
        <v>383</v>
      </c>
      <c r="AJ36" s="8" t="s">
        <v>391</v>
      </c>
      <c r="AK36" s="8">
        <v>0</v>
      </c>
      <c r="AL36" s="8" t="s">
        <v>509</v>
      </c>
      <c r="AM36" s="8" t="s">
        <v>613</v>
      </c>
      <c r="AN36" s="8" t="s">
        <v>614</v>
      </c>
      <c r="AO36" s="8" t="s">
        <v>789</v>
      </c>
      <c r="AP36" s="8" t="s">
        <v>790</v>
      </c>
    </row>
    <row r="37" spans="1:42" x14ac:dyDescent="0.2">
      <c r="A37" s="8">
        <v>2009</v>
      </c>
      <c r="B37" s="8">
        <v>3</v>
      </c>
      <c r="C37" s="8">
        <v>29</v>
      </c>
      <c r="D37" s="8" t="s">
        <v>100</v>
      </c>
      <c r="E37" s="8" t="s">
        <v>101</v>
      </c>
      <c r="F37" s="8" t="s">
        <v>102</v>
      </c>
      <c r="G37" s="9">
        <v>45</v>
      </c>
      <c r="H37" s="8" t="s">
        <v>12</v>
      </c>
      <c r="I37" s="8" t="s">
        <v>13</v>
      </c>
      <c r="J37" s="8">
        <v>8</v>
      </c>
      <c r="K37" s="8">
        <v>8</v>
      </c>
      <c r="L37" s="8">
        <v>2</v>
      </c>
      <c r="M37" s="8">
        <v>0</v>
      </c>
      <c r="N37" s="8">
        <v>0</v>
      </c>
      <c r="O37" s="8">
        <v>0</v>
      </c>
      <c r="P37" s="21">
        <v>3</v>
      </c>
      <c r="Q37" s="21">
        <v>5</v>
      </c>
      <c r="R37" s="22">
        <v>0.375</v>
      </c>
      <c r="S37" s="22">
        <v>0.625</v>
      </c>
      <c r="T37" s="8" t="s">
        <v>949</v>
      </c>
      <c r="U37" s="8" t="s">
        <v>998</v>
      </c>
      <c r="V37" s="8" t="s">
        <v>286</v>
      </c>
      <c r="W37" s="8" t="s">
        <v>287</v>
      </c>
      <c r="X37" s="8">
        <v>1</v>
      </c>
      <c r="Y37" s="8">
        <v>0</v>
      </c>
      <c r="Z37" s="8">
        <v>1</v>
      </c>
      <c r="AA37" s="8">
        <v>0</v>
      </c>
      <c r="AB37" s="8">
        <v>0</v>
      </c>
      <c r="AC37" s="8">
        <v>0</v>
      </c>
      <c r="AD37" s="8">
        <v>0</v>
      </c>
      <c r="AE37" s="8">
        <v>1</v>
      </c>
      <c r="AF37" s="8">
        <v>0</v>
      </c>
      <c r="AG37" s="9">
        <v>0</v>
      </c>
      <c r="AH37" s="8" t="s">
        <v>363</v>
      </c>
      <c r="AI37" s="8" t="s">
        <v>364</v>
      </c>
      <c r="AJ37" s="8" t="s">
        <v>449</v>
      </c>
      <c r="AK37" s="8">
        <v>0</v>
      </c>
      <c r="AL37" s="8" t="s">
        <v>507</v>
      </c>
      <c r="AM37" s="8" t="s">
        <v>610</v>
      </c>
      <c r="AN37" s="8" t="s">
        <v>611</v>
      </c>
      <c r="AO37" s="8" t="s">
        <v>786</v>
      </c>
    </row>
    <row r="38" spans="1:42" x14ac:dyDescent="0.2">
      <c r="A38" s="8">
        <v>2010</v>
      </c>
      <c r="B38" s="8">
        <v>6</v>
      </c>
      <c r="C38" s="8">
        <v>6</v>
      </c>
      <c r="D38" s="8" t="s">
        <v>34</v>
      </c>
      <c r="E38" s="8" t="s">
        <v>111</v>
      </c>
      <c r="F38" s="8" t="s">
        <v>112</v>
      </c>
      <c r="G38" s="9">
        <v>37</v>
      </c>
      <c r="H38" s="8" t="s">
        <v>37</v>
      </c>
      <c r="I38" s="8" t="s">
        <v>13</v>
      </c>
      <c r="J38" s="8">
        <v>4</v>
      </c>
      <c r="K38" s="8">
        <v>4</v>
      </c>
      <c r="L38" s="8">
        <v>3</v>
      </c>
      <c r="M38" s="8">
        <v>1</v>
      </c>
      <c r="N38" s="8">
        <v>0</v>
      </c>
      <c r="O38" s="8">
        <v>0</v>
      </c>
      <c r="P38" s="21">
        <v>0</v>
      </c>
      <c r="Q38" s="21">
        <v>4</v>
      </c>
      <c r="R38" s="22">
        <v>0</v>
      </c>
      <c r="S38" s="22">
        <v>1</v>
      </c>
      <c r="T38" s="8" t="s">
        <v>1005</v>
      </c>
      <c r="U38" s="8" t="s">
        <v>1006</v>
      </c>
      <c r="V38" s="8" t="s">
        <v>293</v>
      </c>
      <c r="W38" s="8" t="s">
        <v>293</v>
      </c>
      <c r="X38" s="8">
        <v>1</v>
      </c>
      <c r="Y38" s="8">
        <v>0</v>
      </c>
      <c r="Z38" s="8">
        <v>0</v>
      </c>
      <c r="AA38" s="8">
        <v>1</v>
      </c>
      <c r="AB38" s="8">
        <v>0</v>
      </c>
      <c r="AC38" s="8">
        <v>0</v>
      </c>
      <c r="AD38" s="8">
        <v>0</v>
      </c>
      <c r="AE38" s="8">
        <v>0</v>
      </c>
      <c r="AF38" s="8">
        <v>0</v>
      </c>
      <c r="AG38" s="9">
        <v>0</v>
      </c>
      <c r="AH38" s="8" t="s">
        <v>363</v>
      </c>
      <c r="AI38" s="8" t="s">
        <v>364</v>
      </c>
      <c r="AJ38" s="8" t="s">
        <v>449</v>
      </c>
      <c r="AK38" s="8">
        <v>0</v>
      </c>
      <c r="AL38" s="8" t="s">
        <v>483</v>
      </c>
      <c r="AM38" s="8" t="s">
        <v>550</v>
      </c>
      <c r="AO38" s="8" t="s">
        <v>793</v>
      </c>
      <c r="AP38" s="8" t="s">
        <v>794</v>
      </c>
    </row>
    <row r="39" spans="1:42" x14ac:dyDescent="0.2">
      <c r="A39" s="8">
        <v>2010</v>
      </c>
      <c r="B39" s="8">
        <v>8</v>
      </c>
      <c r="C39" s="8">
        <v>3</v>
      </c>
      <c r="D39" s="8" t="s">
        <v>9</v>
      </c>
      <c r="E39" s="8" t="s">
        <v>113</v>
      </c>
      <c r="F39" s="8" t="s">
        <v>114</v>
      </c>
      <c r="G39" s="9">
        <v>34</v>
      </c>
      <c r="H39" s="8" t="s">
        <v>43</v>
      </c>
      <c r="I39" s="8" t="s">
        <v>13</v>
      </c>
      <c r="J39" s="8">
        <v>8</v>
      </c>
      <c r="K39" s="8">
        <v>8</v>
      </c>
      <c r="L39" s="8">
        <v>2</v>
      </c>
      <c r="M39" s="8">
        <v>1</v>
      </c>
      <c r="N39" s="8">
        <v>0</v>
      </c>
      <c r="O39" s="8">
        <v>0</v>
      </c>
      <c r="P39" s="21">
        <v>8</v>
      </c>
      <c r="Q39" s="21">
        <v>0</v>
      </c>
      <c r="R39" s="22">
        <v>1</v>
      </c>
      <c r="S39" s="22">
        <v>0</v>
      </c>
      <c r="T39" s="8" t="s">
        <v>1007</v>
      </c>
      <c r="U39" s="8" t="s">
        <v>1008</v>
      </c>
      <c r="V39" s="8" t="s">
        <v>294</v>
      </c>
      <c r="W39" s="8" t="s">
        <v>295</v>
      </c>
      <c r="X39" s="8">
        <v>1</v>
      </c>
      <c r="Y39" s="8">
        <v>0</v>
      </c>
      <c r="Z39" s="8">
        <v>0</v>
      </c>
      <c r="AA39" s="8">
        <v>1</v>
      </c>
      <c r="AB39" s="8">
        <v>0</v>
      </c>
      <c r="AC39" s="8">
        <v>0</v>
      </c>
      <c r="AD39" s="8">
        <v>0</v>
      </c>
      <c r="AE39" s="8">
        <v>0</v>
      </c>
      <c r="AF39" s="8">
        <v>0</v>
      </c>
      <c r="AG39" s="9">
        <v>0</v>
      </c>
      <c r="AH39" s="8" t="s">
        <v>363</v>
      </c>
      <c r="AI39" s="8" t="s">
        <v>364</v>
      </c>
      <c r="AJ39" s="8" t="s">
        <v>449</v>
      </c>
      <c r="AK39" s="8">
        <v>0</v>
      </c>
      <c r="AL39" s="8" t="s">
        <v>511</v>
      </c>
      <c r="AM39" s="8" t="s">
        <v>550</v>
      </c>
      <c r="AO39" s="8" t="s">
        <v>795</v>
      </c>
      <c r="AP39" s="8" t="s">
        <v>796</v>
      </c>
    </row>
    <row r="40" spans="1:42" x14ac:dyDescent="0.2">
      <c r="A40" s="8">
        <v>2011</v>
      </c>
      <c r="B40" s="8">
        <v>10</v>
      </c>
      <c r="C40" s="8">
        <v>12</v>
      </c>
      <c r="D40" s="8" t="s">
        <v>72</v>
      </c>
      <c r="E40" s="8" t="s">
        <v>121</v>
      </c>
      <c r="F40" s="8" t="s">
        <v>122</v>
      </c>
      <c r="G40" s="9">
        <v>41</v>
      </c>
      <c r="H40" s="8" t="s">
        <v>12</v>
      </c>
      <c r="I40" s="8" t="s">
        <v>13</v>
      </c>
      <c r="J40" s="8">
        <v>8</v>
      </c>
      <c r="K40" s="8">
        <v>8</v>
      </c>
      <c r="L40" s="8">
        <v>1</v>
      </c>
      <c r="M40" s="8">
        <v>0</v>
      </c>
      <c r="N40" s="8">
        <v>0</v>
      </c>
      <c r="O40" s="8">
        <v>0</v>
      </c>
      <c r="P40" s="21">
        <v>2</v>
      </c>
      <c r="Q40" s="21">
        <v>6</v>
      </c>
      <c r="R40" s="22">
        <v>0.25</v>
      </c>
      <c r="S40" s="22">
        <v>0.75</v>
      </c>
      <c r="T40" s="8" t="s">
        <v>1013</v>
      </c>
      <c r="U40" s="8" t="s">
        <v>1014</v>
      </c>
      <c r="V40" s="8" t="s">
        <v>299</v>
      </c>
      <c r="W40" s="8" t="s">
        <v>299</v>
      </c>
      <c r="X40" s="8">
        <v>1</v>
      </c>
      <c r="Y40" s="8">
        <v>0</v>
      </c>
      <c r="Z40" s="8">
        <v>0</v>
      </c>
      <c r="AA40" s="8">
        <v>1</v>
      </c>
      <c r="AB40" s="8">
        <v>0</v>
      </c>
      <c r="AC40" s="8">
        <v>0</v>
      </c>
      <c r="AD40" s="8">
        <v>0</v>
      </c>
      <c r="AE40" s="8">
        <v>0</v>
      </c>
      <c r="AF40" s="8">
        <v>0</v>
      </c>
      <c r="AG40" s="9">
        <v>0</v>
      </c>
      <c r="AH40" s="8" t="s">
        <v>363</v>
      </c>
      <c r="AI40" s="8" t="s">
        <v>364</v>
      </c>
      <c r="AJ40" s="8" t="s">
        <v>449</v>
      </c>
      <c r="AK40" s="8" t="s">
        <v>515</v>
      </c>
      <c r="AL40" s="8" t="s">
        <v>514</v>
      </c>
      <c r="AM40" s="8" t="s">
        <v>621</v>
      </c>
      <c r="AN40" s="8" t="s">
        <v>622</v>
      </c>
      <c r="AO40" s="8" t="s">
        <v>799</v>
      </c>
    </row>
    <row r="41" spans="1:42" x14ac:dyDescent="0.2">
      <c r="A41" s="8">
        <v>2011</v>
      </c>
      <c r="B41" s="8">
        <v>9</v>
      </c>
      <c r="C41" s="8">
        <v>6</v>
      </c>
      <c r="D41" s="8" t="s">
        <v>118</v>
      </c>
      <c r="E41" s="8" t="s">
        <v>119</v>
      </c>
      <c r="F41" s="8" t="s">
        <v>120</v>
      </c>
      <c r="G41" s="9">
        <v>32</v>
      </c>
      <c r="H41" s="8" t="s">
        <v>37</v>
      </c>
      <c r="I41" s="8" t="s">
        <v>13</v>
      </c>
      <c r="J41" s="8">
        <v>4</v>
      </c>
      <c r="K41" s="8">
        <v>4</v>
      </c>
      <c r="L41" s="8">
        <v>7</v>
      </c>
      <c r="M41" s="8">
        <v>1</v>
      </c>
      <c r="N41" s="8">
        <v>0</v>
      </c>
      <c r="O41" s="8">
        <v>0</v>
      </c>
      <c r="P41" s="21">
        <v>2</v>
      </c>
      <c r="Q41" s="21">
        <v>2</v>
      </c>
      <c r="R41" s="22">
        <v>0.5</v>
      </c>
      <c r="S41" s="22">
        <v>0.5</v>
      </c>
      <c r="T41" s="8" t="s">
        <v>1011</v>
      </c>
      <c r="U41" s="8" t="s">
        <v>1012</v>
      </c>
      <c r="V41" s="8" t="s">
        <v>297</v>
      </c>
      <c r="W41" s="8" t="s">
        <v>298</v>
      </c>
      <c r="X41" s="8">
        <v>1</v>
      </c>
      <c r="Y41" s="8">
        <v>1</v>
      </c>
      <c r="Z41" s="8">
        <v>0</v>
      </c>
      <c r="AA41" s="8">
        <v>0</v>
      </c>
      <c r="AB41" s="8">
        <v>0</v>
      </c>
      <c r="AC41" s="8">
        <v>0</v>
      </c>
      <c r="AD41" s="8">
        <v>1</v>
      </c>
      <c r="AE41" s="8">
        <v>0</v>
      </c>
      <c r="AF41" s="8">
        <v>0</v>
      </c>
      <c r="AG41" s="9">
        <v>1</v>
      </c>
      <c r="AH41" s="8" t="s">
        <v>395</v>
      </c>
      <c r="AI41" s="8" t="s">
        <v>364</v>
      </c>
      <c r="AJ41" s="8" t="s">
        <v>396</v>
      </c>
      <c r="AK41" s="8">
        <v>1</v>
      </c>
      <c r="AL41" s="8" t="s">
        <v>513</v>
      </c>
      <c r="AM41" s="8" t="s">
        <v>619</v>
      </c>
      <c r="AN41" s="8" t="s">
        <v>620</v>
      </c>
      <c r="AO41" s="8" t="s">
        <v>798</v>
      </c>
    </row>
    <row r="42" spans="1:42" x14ac:dyDescent="0.2">
      <c r="A42" s="8">
        <v>2011</v>
      </c>
      <c r="B42" s="8">
        <v>1</v>
      </c>
      <c r="C42" s="8">
        <v>8</v>
      </c>
      <c r="D42" s="8" t="s">
        <v>115</v>
      </c>
      <c r="E42" s="8" t="s">
        <v>116</v>
      </c>
      <c r="F42" s="8" t="s">
        <v>117</v>
      </c>
      <c r="G42" s="9">
        <v>22</v>
      </c>
      <c r="H42" s="8" t="s">
        <v>12</v>
      </c>
      <c r="I42" s="8" t="s">
        <v>13</v>
      </c>
      <c r="J42" s="8">
        <v>6</v>
      </c>
      <c r="K42" s="8">
        <v>6</v>
      </c>
      <c r="L42" s="8">
        <v>13</v>
      </c>
      <c r="M42" s="8">
        <v>0</v>
      </c>
      <c r="N42" s="8">
        <v>0</v>
      </c>
      <c r="O42" s="8">
        <v>0</v>
      </c>
      <c r="P42" s="21">
        <v>3</v>
      </c>
      <c r="Q42" s="21">
        <v>3</v>
      </c>
      <c r="R42" s="22">
        <v>0.5</v>
      </c>
      <c r="S42" s="22">
        <v>0.5</v>
      </c>
      <c r="T42" s="8" t="s">
        <v>1009</v>
      </c>
      <c r="U42" s="8" t="s">
        <v>1010</v>
      </c>
      <c r="V42" s="8" t="s">
        <v>296</v>
      </c>
      <c r="W42" s="8" t="s">
        <v>296</v>
      </c>
      <c r="X42" s="8">
        <v>1</v>
      </c>
      <c r="Y42" s="8">
        <v>0</v>
      </c>
      <c r="Z42" s="8">
        <v>0</v>
      </c>
      <c r="AA42" s="8">
        <v>1</v>
      </c>
      <c r="AB42" s="8">
        <v>0</v>
      </c>
      <c r="AC42" s="8">
        <v>0</v>
      </c>
      <c r="AD42" s="8">
        <v>0</v>
      </c>
      <c r="AE42" s="8">
        <v>0</v>
      </c>
      <c r="AF42" s="8">
        <v>0</v>
      </c>
      <c r="AG42" s="9">
        <v>1</v>
      </c>
      <c r="AH42" s="8" t="s">
        <v>393</v>
      </c>
      <c r="AI42" s="8" t="s">
        <v>394</v>
      </c>
      <c r="AJ42" s="8" t="s">
        <v>459</v>
      </c>
      <c r="AK42" s="8">
        <v>1</v>
      </c>
      <c r="AL42" s="8" t="s">
        <v>512</v>
      </c>
      <c r="AM42" s="8" t="s">
        <v>617</v>
      </c>
      <c r="AN42" s="8" t="s">
        <v>618</v>
      </c>
      <c r="AO42" s="8" t="s">
        <v>797</v>
      </c>
    </row>
    <row r="43" spans="1:42" x14ac:dyDescent="0.2">
      <c r="A43" s="8">
        <v>2012</v>
      </c>
      <c r="B43" s="8">
        <v>7</v>
      </c>
      <c r="C43" s="8">
        <v>20</v>
      </c>
      <c r="D43" s="8" t="s">
        <v>20</v>
      </c>
      <c r="E43" s="8" t="s">
        <v>129</v>
      </c>
      <c r="F43" s="8" t="s">
        <v>130</v>
      </c>
      <c r="G43" s="9">
        <v>24</v>
      </c>
      <c r="H43" s="8" t="s">
        <v>12</v>
      </c>
      <c r="I43" s="8" t="s">
        <v>13</v>
      </c>
      <c r="J43" s="8">
        <v>12</v>
      </c>
      <c r="K43" s="8">
        <v>12</v>
      </c>
      <c r="L43" s="8">
        <v>70</v>
      </c>
      <c r="M43" s="8">
        <v>0</v>
      </c>
      <c r="N43" s="8">
        <v>0</v>
      </c>
      <c r="O43" s="8">
        <v>0</v>
      </c>
      <c r="P43" s="21">
        <v>8</v>
      </c>
      <c r="Q43" s="21">
        <v>4</v>
      </c>
      <c r="R43" s="22">
        <v>0.66666666666666663</v>
      </c>
      <c r="S43" s="22">
        <v>0.33333333333333331</v>
      </c>
      <c r="T43" s="8" t="s">
        <v>1020</v>
      </c>
      <c r="U43" s="8" t="s">
        <v>1021</v>
      </c>
      <c r="V43" s="8" t="s">
        <v>302</v>
      </c>
      <c r="W43" s="8" t="s">
        <v>303</v>
      </c>
      <c r="X43" s="8">
        <v>1</v>
      </c>
      <c r="Y43" s="8">
        <v>1</v>
      </c>
      <c r="Z43" s="8">
        <v>1</v>
      </c>
      <c r="AA43" s="8">
        <v>0</v>
      </c>
      <c r="AB43" s="8">
        <v>0</v>
      </c>
      <c r="AC43" s="8">
        <v>0</v>
      </c>
      <c r="AD43" s="8">
        <v>0</v>
      </c>
      <c r="AE43" s="8">
        <v>0</v>
      </c>
      <c r="AF43" s="8">
        <v>1</v>
      </c>
      <c r="AG43" s="9">
        <v>0</v>
      </c>
      <c r="AH43" s="8" t="s">
        <v>399</v>
      </c>
      <c r="AI43" s="8" t="s">
        <v>400</v>
      </c>
      <c r="AJ43" s="8" t="s">
        <v>460</v>
      </c>
      <c r="AK43" s="8">
        <v>1</v>
      </c>
      <c r="AL43" s="8" t="s">
        <v>519</v>
      </c>
      <c r="AM43" s="8" t="s">
        <v>625</v>
      </c>
      <c r="AN43" s="8" t="s">
        <v>626</v>
      </c>
      <c r="AO43" s="8" t="s">
        <v>803</v>
      </c>
    </row>
    <row r="44" spans="1:42" x14ac:dyDescent="0.2">
      <c r="A44" s="8">
        <v>2012</v>
      </c>
      <c r="B44" s="8">
        <v>9</v>
      </c>
      <c r="C44" s="8">
        <v>27</v>
      </c>
      <c r="D44" s="8" t="s">
        <v>68</v>
      </c>
      <c r="E44" s="8" t="s">
        <v>133</v>
      </c>
      <c r="F44" s="8" t="s">
        <v>134</v>
      </c>
      <c r="G44" s="9">
        <v>36</v>
      </c>
      <c r="H44" s="8" t="s">
        <v>12</v>
      </c>
      <c r="I44" s="8" t="s">
        <v>13</v>
      </c>
      <c r="J44" s="8">
        <v>6</v>
      </c>
      <c r="K44" s="8">
        <v>6</v>
      </c>
      <c r="L44" s="8">
        <v>3</v>
      </c>
      <c r="M44" s="8">
        <v>1</v>
      </c>
      <c r="N44" s="8">
        <v>0</v>
      </c>
      <c r="O44" s="8">
        <v>0</v>
      </c>
      <c r="P44" s="21">
        <v>6</v>
      </c>
      <c r="Q44" s="21">
        <v>0</v>
      </c>
      <c r="R44" s="22">
        <v>1</v>
      </c>
      <c r="S44" s="22">
        <v>0</v>
      </c>
      <c r="T44" s="8" t="s">
        <v>1024</v>
      </c>
      <c r="U44" s="8" t="s">
        <v>1025</v>
      </c>
      <c r="V44" s="8" t="s">
        <v>306</v>
      </c>
      <c r="W44" s="8" t="s">
        <v>306</v>
      </c>
      <c r="X44" s="8">
        <v>1</v>
      </c>
      <c r="Y44" s="8">
        <v>0</v>
      </c>
      <c r="Z44" s="8">
        <v>0</v>
      </c>
      <c r="AA44" s="8">
        <v>1</v>
      </c>
      <c r="AB44" s="8">
        <v>0</v>
      </c>
      <c r="AC44" s="8">
        <v>0</v>
      </c>
      <c r="AD44" s="8">
        <v>0</v>
      </c>
      <c r="AE44" s="8">
        <v>0</v>
      </c>
      <c r="AF44" s="8">
        <v>0</v>
      </c>
      <c r="AG44" s="9">
        <v>0</v>
      </c>
      <c r="AH44" s="8" t="s">
        <v>363</v>
      </c>
      <c r="AI44" s="8" t="s">
        <v>364</v>
      </c>
      <c r="AJ44" s="8" t="s">
        <v>449</v>
      </c>
      <c r="AK44" s="8" t="s">
        <v>522</v>
      </c>
      <c r="AL44" s="8" t="s">
        <v>521</v>
      </c>
      <c r="AM44" s="8" t="s">
        <v>627</v>
      </c>
      <c r="AN44" s="8" t="s">
        <v>628</v>
      </c>
      <c r="AO44" s="8" t="s">
        <v>805</v>
      </c>
    </row>
    <row r="45" spans="1:42" x14ac:dyDescent="0.2">
      <c r="A45" s="8">
        <v>2012</v>
      </c>
      <c r="B45" s="8">
        <v>8</v>
      </c>
      <c r="C45" s="8">
        <v>5</v>
      </c>
      <c r="D45" s="8" t="s">
        <v>60</v>
      </c>
      <c r="E45" s="8" t="s">
        <v>131</v>
      </c>
      <c r="F45" s="8" t="s">
        <v>132</v>
      </c>
      <c r="G45" s="9">
        <v>40</v>
      </c>
      <c r="H45" s="8" t="s">
        <v>12</v>
      </c>
      <c r="I45" s="8" t="s">
        <v>13</v>
      </c>
      <c r="J45" s="8">
        <v>6</v>
      </c>
      <c r="K45" s="8">
        <v>6</v>
      </c>
      <c r="L45" s="8">
        <v>3</v>
      </c>
      <c r="M45" s="8">
        <v>1</v>
      </c>
      <c r="N45" s="8">
        <v>0</v>
      </c>
      <c r="O45" s="8" t="s">
        <v>923</v>
      </c>
      <c r="P45" s="21">
        <v>5</v>
      </c>
      <c r="Q45" s="21">
        <v>1</v>
      </c>
      <c r="R45" s="22">
        <v>0.83333333333333337</v>
      </c>
      <c r="S45" s="22">
        <v>0.16666666666666666</v>
      </c>
      <c r="T45" s="8" t="s">
        <v>1022</v>
      </c>
      <c r="U45" s="8" t="s">
        <v>1023</v>
      </c>
      <c r="V45" s="8" t="s">
        <v>304</v>
      </c>
      <c r="W45" s="8" t="s">
        <v>305</v>
      </c>
      <c r="X45" s="8">
        <v>1</v>
      </c>
      <c r="Y45" s="8">
        <v>0</v>
      </c>
      <c r="Z45" s="8">
        <v>0</v>
      </c>
      <c r="AA45" s="8">
        <v>1</v>
      </c>
      <c r="AB45" s="8">
        <v>0</v>
      </c>
      <c r="AC45" s="8">
        <v>0</v>
      </c>
      <c r="AD45" s="8">
        <v>0</v>
      </c>
      <c r="AE45" s="8">
        <v>0</v>
      </c>
      <c r="AF45" s="8">
        <v>0</v>
      </c>
      <c r="AG45" s="9">
        <v>0</v>
      </c>
      <c r="AH45" s="8" t="s">
        <v>363</v>
      </c>
      <c r="AI45" s="8" t="s">
        <v>401</v>
      </c>
      <c r="AJ45" s="8" t="s">
        <v>461</v>
      </c>
      <c r="AK45" s="8">
        <v>0</v>
      </c>
      <c r="AL45" s="8" t="s">
        <v>520</v>
      </c>
      <c r="AM45" s="8" t="s">
        <v>550</v>
      </c>
      <c r="AO45" s="8" t="s">
        <v>804</v>
      </c>
    </row>
    <row r="46" spans="1:42" x14ac:dyDescent="0.2">
      <c r="A46" s="8">
        <v>2012</v>
      </c>
      <c r="B46" s="8">
        <v>2</v>
      </c>
      <c r="C46" s="8">
        <v>20</v>
      </c>
      <c r="D46" s="8" t="s">
        <v>24</v>
      </c>
      <c r="E46" s="8" t="s">
        <v>123</v>
      </c>
      <c r="F46" s="8" t="s">
        <v>124</v>
      </c>
      <c r="G46" s="9">
        <v>59</v>
      </c>
      <c r="H46" s="8" t="s">
        <v>33</v>
      </c>
      <c r="I46" s="8" t="s">
        <v>13</v>
      </c>
      <c r="J46" s="8">
        <v>4</v>
      </c>
      <c r="K46" s="8">
        <v>4</v>
      </c>
      <c r="L46" s="8">
        <v>0</v>
      </c>
      <c r="M46" s="8">
        <v>1</v>
      </c>
      <c r="N46" s="8">
        <v>0</v>
      </c>
      <c r="O46" s="8">
        <v>0</v>
      </c>
      <c r="P46" s="21">
        <v>2</v>
      </c>
      <c r="Q46" s="21">
        <v>2</v>
      </c>
      <c r="R46" s="22">
        <v>0.5</v>
      </c>
      <c r="S46" s="22">
        <v>0.5</v>
      </c>
      <c r="T46" s="8" t="s">
        <v>1015</v>
      </c>
      <c r="U46" s="8" t="s">
        <v>1016</v>
      </c>
      <c r="V46" s="8" t="s">
        <v>300</v>
      </c>
      <c r="W46" s="8" t="s">
        <v>300</v>
      </c>
      <c r="X46" s="8">
        <v>1</v>
      </c>
      <c r="Y46" s="8">
        <v>0</v>
      </c>
      <c r="Z46" s="8">
        <v>0</v>
      </c>
      <c r="AA46" s="8">
        <v>1</v>
      </c>
      <c r="AB46" s="8">
        <v>0</v>
      </c>
      <c r="AC46" s="8">
        <v>0</v>
      </c>
      <c r="AD46" s="8">
        <v>0</v>
      </c>
      <c r="AE46" s="8">
        <v>0</v>
      </c>
      <c r="AF46" s="8">
        <v>0</v>
      </c>
      <c r="AG46" s="9">
        <v>0</v>
      </c>
      <c r="AH46" s="8" t="s">
        <v>363</v>
      </c>
      <c r="AI46" s="8" t="s">
        <v>364</v>
      </c>
      <c r="AJ46" s="8" t="s">
        <v>449</v>
      </c>
      <c r="AK46" s="8">
        <v>0</v>
      </c>
      <c r="AL46" s="8" t="s">
        <v>516</v>
      </c>
      <c r="AM46" s="8" t="s">
        <v>550</v>
      </c>
      <c r="AO46" s="8" t="s">
        <v>800</v>
      </c>
    </row>
    <row r="47" spans="1:42" x14ac:dyDescent="0.2">
      <c r="A47" s="8">
        <v>2012</v>
      </c>
      <c r="B47" s="8">
        <v>4</v>
      </c>
      <c r="C47" s="8">
        <v>2</v>
      </c>
      <c r="D47" s="8" t="s">
        <v>72</v>
      </c>
      <c r="E47" s="8" t="s">
        <v>125</v>
      </c>
      <c r="F47" s="8" t="s">
        <v>126</v>
      </c>
      <c r="G47" s="9">
        <v>43</v>
      </c>
      <c r="H47" s="8" t="s">
        <v>33</v>
      </c>
      <c r="I47" s="8" t="s">
        <v>13</v>
      </c>
      <c r="J47" s="8">
        <v>7</v>
      </c>
      <c r="K47" s="8">
        <v>7</v>
      </c>
      <c r="L47" s="8">
        <v>3</v>
      </c>
      <c r="M47" s="8">
        <v>0</v>
      </c>
      <c r="N47" s="8">
        <v>0</v>
      </c>
      <c r="O47" s="8">
        <v>0</v>
      </c>
      <c r="P47" s="21">
        <v>1</v>
      </c>
      <c r="Q47" s="21">
        <v>6</v>
      </c>
      <c r="R47" s="22">
        <v>0.14285714285714285</v>
      </c>
      <c r="S47" s="22">
        <v>0.8571428571428571</v>
      </c>
      <c r="T47" s="8" t="s">
        <v>1017</v>
      </c>
      <c r="U47" s="8" t="s">
        <v>1018</v>
      </c>
      <c r="V47" s="8" t="s">
        <v>300</v>
      </c>
      <c r="W47" s="8" t="s">
        <v>300</v>
      </c>
      <c r="X47" s="8">
        <v>1</v>
      </c>
      <c r="Y47" s="8">
        <v>0</v>
      </c>
      <c r="Z47" s="8">
        <v>0</v>
      </c>
      <c r="AA47" s="8">
        <v>1</v>
      </c>
      <c r="AB47" s="8">
        <v>0</v>
      </c>
      <c r="AC47" s="8">
        <v>0</v>
      </c>
      <c r="AD47" s="8">
        <v>0</v>
      </c>
      <c r="AE47" s="8">
        <v>0</v>
      </c>
      <c r="AF47" s="8">
        <v>0</v>
      </c>
      <c r="AG47" s="9">
        <v>0</v>
      </c>
      <c r="AH47" s="8" t="s">
        <v>363</v>
      </c>
      <c r="AI47" s="8" t="s">
        <v>397</v>
      </c>
      <c r="AJ47" s="8" t="s">
        <v>398</v>
      </c>
      <c r="AK47" s="8">
        <v>0</v>
      </c>
      <c r="AL47" s="8" t="s">
        <v>517</v>
      </c>
      <c r="AM47" s="8" t="s">
        <v>550</v>
      </c>
      <c r="AO47" s="8" t="s">
        <v>801</v>
      </c>
    </row>
    <row r="48" spans="1:42" x14ac:dyDescent="0.2">
      <c r="A48" s="8">
        <v>2012</v>
      </c>
      <c r="B48" s="8">
        <v>12</v>
      </c>
      <c r="C48" s="8">
        <v>14</v>
      </c>
      <c r="D48" s="8" t="s">
        <v>9</v>
      </c>
      <c r="E48" s="8" t="s">
        <v>135</v>
      </c>
      <c r="F48" s="8" t="s">
        <v>136</v>
      </c>
      <c r="G48" s="9">
        <v>20</v>
      </c>
      <c r="H48" s="8" t="s">
        <v>12</v>
      </c>
      <c r="I48" s="8" t="s">
        <v>13</v>
      </c>
      <c r="J48" s="8">
        <v>27</v>
      </c>
      <c r="K48" s="8">
        <v>26</v>
      </c>
      <c r="L48" s="8">
        <v>2</v>
      </c>
      <c r="M48" s="8">
        <v>1</v>
      </c>
      <c r="N48" s="8">
        <v>0</v>
      </c>
      <c r="O48" s="8">
        <v>0</v>
      </c>
      <c r="P48" s="21">
        <v>9</v>
      </c>
      <c r="Q48" s="21">
        <v>18</v>
      </c>
      <c r="R48" s="22">
        <v>0.33333333333333331</v>
      </c>
      <c r="S48" s="22">
        <v>0.66666666666666663</v>
      </c>
      <c r="T48" s="8" t="s">
        <v>1026</v>
      </c>
      <c r="U48" s="8" t="s">
        <v>1027</v>
      </c>
      <c r="V48" s="8" t="s">
        <v>307</v>
      </c>
      <c r="W48" s="8" t="s">
        <v>308</v>
      </c>
      <c r="X48" s="8">
        <v>1</v>
      </c>
      <c r="Y48" s="8">
        <v>1</v>
      </c>
      <c r="Z48" s="8">
        <v>0</v>
      </c>
      <c r="AA48" s="8">
        <v>0</v>
      </c>
      <c r="AB48" s="8">
        <v>0</v>
      </c>
      <c r="AC48" s="8">
        <v>0</v>
      </c>
      <c r="AD48" s="8">
        <v>1</v>
      </c>
      <c r="AE48" s="8">
        <v>0</v>
      </c>
      <c r="AF48" s="8">
        <v>0</v>
      </c>
      <c r="AG48" s="9">
        <v>0</v>
      </c>
      <c r="AH48" s="8" t="s">
        <v>402</v>
      </c>
      <c r="AI48" s="8" t="s">
        <v>403</v>
      </c>
      <c r="AJ48" s="8" t="s">
        <v>462</v>
      </c>
      <c r="AK48" s="8">
        <v>1</v>
      </c>
      <c r="AL48" s="8" t="s">
        <v>523</v>
      </c>
      <c r="AM48" s="8" t="s">
        <v>629</v>
      </c>
      <c r="AN48" s="8" t="s">
        <v>630</v>
      </c>
      <c r="AO48" s="8" t="s">
        <v>806</v>
      </c>
    </row>
    <row r="49" spans="1:46" x14ac:dyDescent="0.2">
      <c r="A49" s="8">
        <v>2012</v>
      </c>
      <c r="B49" s="8">
        <v>5</v>
      </c>
      <c r="C49" s="8">
        <v>30</v>
      </c>
      <c r="D49" s="8" t="s">
        <v>76</v>
      </c>
      <c r="E49" s="8" t="s">
        <v>127</v>
      </c>
      <c r="F49" s="8" t="s">
        <v>128</v>
      </c>
      <c r="G49" s="9">
        <v>40</v>
      </c>
      <c r="H49" s="8" t="s">
        <v>12</v>
      </c>
      <c r="I49" s="8" t="s">
        <v>13</v>
      </c>
      <c r="J49" s="8">
        <v>5</v>
      </c>
      <c r="K49" s="8">
        <v>5</v>
      </c>
      <c r="L49" s="8">
        <v>1</v>
      </c>
      <c r="M49" s="8">
        <v>1</v>
      </c>
      <c r="N49" s="8">
        <v>0</v>
      </c>
      <c r="O49" s="8">
        <v>0</v>
      </c>
      <c r="P49" s="21">
        <v>3</v>
      </c>
      <c r="Q49" s="21">
        <v>2</v>
      </c>
      <c r="R49" s="22">
        <v>0.6</v>
      </c>
      <c r="S49" s="22">
        <v>0.4</v>
      </c>
      <c r="T49" s="8" t="s">
        <v>1139</v>
      </c>
      <c r="U49" s="8" t="s">
        <v>1019</v>
      </c>
      <c r="V49" s="8" t="s">
        <v>301</v>
      </c>
      <c r="W49" s="8" t="s">
        <v>301</v>
      </c>
      <c r="X49" s="8">
        <v>1</v>
      </c>
      <c r="Y49" s="8">
        <v>0</v>
      </c>
      <c r="Z49" s="8">
        <v>0</v>
      </c>
      <c r="AA49" s="8">
        <v>1</v>
      </c>
      <c r="AB49" s="8">
        <v>0</v>
      </c>
      <c r="AC49" s="8">
        <v>0</v>
      </c>
      <c r="AD49" s="8">
        <v>0</v>
      </c>
      <c r="AE49" s="8">
        <v>0</v>
      </c>
      <c r="AF49" s="8">
        <v>0</v>
      </c>
      <c r="AG49" s="9">
        <v>0</v>
      </c>
      <c r="AH49" s="8" t="s">
        <v>363</v>
      </c>
      <c r="AI49" s="8" t="s">
        <v>364</v>
      </c>
      <c r="AJ49" s="8" t="s">
        <v>449</v>
      </c>
      <c r="AK49" s="8">
        <v>0</v>
      </c>
      <c r="AL49" s="8" t="s">
        <v>518</v>
      </c>
      <c r="AM49" s="8" t="s">
        <v>623</v>
      </c>
      <c r="AN49" s="8" t="s">
        <v>624</v>
      </c>
      <c r="AO49" s="8" t="s">
        <v>802</v>
      </c>
    </row>
    <row r="50" spans="1:46" x14ac:dyDescent="0.2">
      <c r="A50" s="8">
        <v>2013</v>
      </c>
      <c r="B50" s="8">
        <v>5</v>
      </c>
      <c r="C50" s="8">
        <v>4</v>
      </c>
      <c r="D50" s="8" t="s">
        <v>137</v>
      </c>
      <c r="E50" s="8" t="s">
        <v>138</v>
      </c>
      <c r="F50" s="8" t="s">
        <v>59</v>
      </c>
      <c r="G50" s="9" t="s">
        <v>59</v>
      </c>
      <c r="H50" s="8" t="s">
        <v>59</v>
      </c>
      <c r="I50" s="8" t="s">
        <v>59</v>
      </c>
      <c r="J50" s="8">
        <v>4</v>
      </c>
      <c r="K50" s="8">
        <v>4</v>
      </c>
      <c r="L50" s="8">
        <v>6</v>
      </c>
      <c r="M50" s="8">
        <v>0</v>
      </c>
      <c r="N50" s="8">
        <v>0</v>
      </c>
      <c r="O50" s="8" t="s">
        <v>924</v>
      </c>
      <c r="P50" s="21">
        <v>2</v>
      </c>
      <c r="Q50" s="21">
        <v>2</v>
      </c>
      <c r="R50" s="22">
        <v>0.5</v>
      </c>
      <c r="S50" s="22">
        <v>0.5</v>
      </c>
      <c r="T50" s="8" t="s">
        <v>1028</v>
      </c>
      <c r="U50" s="8" t="s">
        <v>1029</v>
      </c>
      <c r="V50" s="8" t="s">
        <v>309</v>
      </c>
      <c r="W50" s="8" t="s">
        <v>309</v>
      </c>
      <c r="X50" s="8">
        <v>1</v>
      </c>
      <c r="Y50" s="8">
        <v>0</v>
      </c>
      <c r="Z50" s="8">
        <v>0</v>
      </c>
      <c r="AA50" s="8">
        <v>1</v>
      </c>
      <c r="AB50" s="8">
        <v>0</v>
      </c>
      <c r="AC50" s="8">
        <v>0</v>
      </c>
      <c r="AD50" s="8">
        <v>0</v>
      </c>
      <c r="AE50" s="8">
        <v>0</v>
      </c>
      <c r="AF50" s="8">
        <v>0</v>
      </c>
      <c r="AG50" s="9">
        <v>0</v>
      </c>
      <c r="AH50" s="8" t="s">
        <v>363</v>
      </c>
      <c r="AI50" s="8" t="s">
        <v>364</v>
      </c>
      <c r="AJ50" s="8" t="s">
        <v>449</v>
      </c>
      <c r="AK50" s="8">
        <v>0</v>
      </c>
      <c r="AL50" s="8" t="s">
        <v>483</v>
      </c>
      <c r="AM50" s="8" t="s">
        <v>550</v>
      </c>
      <c r="AO50" s="8" t="s">
        <v>807</v>
      </c>
    </row>
    <row r="51" spans="1:46" x14ac:dyDescent="0.2">
      <c r="A51" s="8">
        <v>2013</v>
      </c>
      <c r="B51" s="8">
        <v>9</v>
      </c>
      <c r="C51" s="8">
        <v>16</v>
      </c>
      <c r="D51" s="8" t="s">
        <v>139</v>
      </c>
      <c r="E51" s="8" t="s">
        <v>76</v>
      </c>
      <c r="F51" s="8" t="s">
        <v>140</v>
      </c>
      <c r="G51" s="9">
        <v>34</v>
      </c>
      <c r="H51" s="8" t="s">
        <v>43</v>
      </c>
      <c r="I51" s="8" t="s">
        <v>13</v>
      </c>
      <c r="J51" s="8">
        <v>12</v>
      </c>
      <c r="K51" s="8">
        <v>12</v>
      </c>
      <c r="L51" s="8">
        <v>8</v>
      </c>
      <c r="M51" s="8">
        <v>0</v>
      </c>
      <c r="N51" s="8">
        <v>1</v>
      </c>
      <c r="O51" s="8">
        <v>0</v>
      </c>
      <c r="P51" s="21">
        <v>9</v>
      </c>
      <c r="Q51" s="21">
        <v>3</v>
      </c>
      <c r="R51" s="22">
        <v>0.75</v>
      </c>
      <c r="S51" s="22">
        <v>0.25</v>
      </c>
      <c r="T51" s="8" t="s">
        <v>1030</v>
      </c>
      <c r="U51" s="8" t="s">
        <v>1031</v>
      </c>
      <c r="V51" s="8" t="s">
        <v>310</v>
      </c>
      <c r="W51" s="8" t="s">
        <v>311</v>
      </c>
      <c r="X51" s="8">
        <v>1</v>
      </c>
      <c r="Y51" s="8">
        <v>0</v>
      </c>
      <c r="Z51" s="8">
        <v>1</v>
      </c>
      <c r="AA51" s="8">
        <v>0</v>
      </c>
      <c r="AB51" s="8">
        <v>0</v>
      </c>
      <c r="AC51" s="8">
        <v>0</v>
      </c>
      <c r="AD51" s="8">
        <v>0</v>
      </c>
      <c r="AE51" s="8">
        <v>1</v>
      </c>
      <c r="AF51" s="8">
        <v>0</v>
      </c>
      <c r="AG51" s="9">
        <v>0</v>
      </c>
      <c r="AH51" s="8" t="s">
        <v>404</v>
      </c>
      <c r="AI51" s="8" t="s">
        <v>405</v>
      </c>
      <c r="AJ51" s="8" t="s">
        <v>463</v>
      </c>
      <c r="AK51" s="8">
        <v>1</v>
      </c>
      <c r="AL51" s="8" t="s">
        <v>524</v>
      </c>
      <c r="AM51" s="8" t="s">
        <v>631</v>
      </c>
      <c r="AN51" s="8" t="s">
        <v>632</v>
      </c>
      <c r="AO51" s="8" t="s">
        <v>808</v>
      </c>
    </row>
    <row r="52" spans="1:46" x14ac:dyDescent="0.2">
      <c r="A52" s="8">
        <v>2014</v>
      </c>
      <c r="B52" s="8">
        <v>2</v>
      </c>
      <c r="C52" s="8">
        <v>20</v>
      </c>
      <c r="D52" s="8" t="s">
        <v>72</v>
      </c>
      <c r="E52" s="8" t="s">
        <v>141</v>
      </c>
      <c r="F52" s="8" t="s">
        <v>142</v>
      </c>
      <c r="G52" s="9">
        <v>44</v>
      </c>
      <c r="H52" s="8" t="s">
        <v>71</v>
      </c>
      <c r="I52" s="8" t="s">
        <v>75</v>
      </c>
      <c r="J52" s="8">
        <v>4</v>
      </c>
      <c r="K52" s="8">
        <v>4</v>
      </c>
      <c r="L52" s="8">
        <v>2</v>
      </c>
      <c r="M52" s="8">
        <v>0</v>
      </c>
      <c r="N52" s="8">
        <v>0</v>
      </c>
      <c r="O52" s="8">
        <v>0</v>
      </c>
      <c r="P52" s="21">
        <v>2</v>
      </c>
      <c r="Q52" s="21">
        <v>2</v>
      </c>
      <c r="R52" s="22">
        <v>0.5</v>
      </c>
      <c r="S52" s="22">
        <v>0.5</v>
      </c>
      <c r="T52" s="8" t="s">
        <v>1032</v>
      </c>
      <c r="U52" s="8" t="s">
        <v>1033</v>
      </c>
      <c r="V52" s="8" t="s">
        <v>312</v>
      </c>
      <c r="W52" s="8" t="s">
        <v>312</v>
      </c>
      <c r="X52" s="8">
        <v>1</v>
      </c>
      <c r="Y52" s="8">
        <v>0</v>
      </c>
      <c r="Z52" s="8">
        <v>0</v>
      </c>
      <c r="AA52" s="8">
        <v>1</v>
      </c>
      <c r="AB52" s="8">
        <v>0</v>
      </c>
      <c r="AC52" s="8">
        <v>0</v>
      </c>
      <c r="AD52" s="8">
        <v>0</v>
      </c>
      <c r="AE52" s="8">
        <v>0</v>
      </c>
      <c r="AF52" s="8">
        <v>0</v>
      </c>
      <c r="AG52" s="9">
        <v>0</v>
      </c>
      <c r="AH52" s="8" t="s">
        <v>363</v>
      </c>
      <c r="AI52" s="8" t="s">
        <v>364</v>
      </c>
      <c r="AJ52" s="8" t="s">
        <v>449</v>
      </c>
      <c r="AK52" s="8">
        <v>0</v>
      </c>
      <c r="AL52" s="8" t="s">
        <v>483</v>
      </c>
      <c r="AM52" s="8" t="s">
        <v>550</v>
      </c>
      <c r="AO52" s="8" t="s">
        <v>809</v>
      </c>
    </row>
    <row r="53" spans="1:46" x14ac:dyDescent="0.2">
      <c r="A53" s="8">
        <v>2014</v>
      </c>
      <c r="B53" s="8">
        <v>10</v>
      </c>
      <c r="C53" s="8">
        <v>24</v>
      </c>
      <c r="D53" s="8" t="s">
        <v>76</v>
      </c>
      <c r="E53" s="8" t="s">
        <v>143</v>
      </c>
      <c r="F53" s="8" t="s">
        <v>144</v>
      </c>
      <c r="G53" s="9">
        <v>15</v>
      </c>
      <c r="H53" s="8" t="s">
        <v>71</v>
      </c>
      <c r="I53" s="8" t="s">
        <v>13</v>
      </c>
      <c r="J53" s="8">
        <v>4</v>
      </c>
      <c r="K53" s="8">
        <v>4</v>
      </c>
      <c r="L53" s="8">
        <v>1</v>
      </c>
      <c r="M53" s="8">
        <v>1</v>
      </c>
      <c r="N53" s="8">
        <v>0</v>
      </c>
      <c r="O53" s="8">
        <v>0</v>
      </c>
      <c r="P53" s="21">
        <v>1</v>
      </c>
      <c r="Q53" s="21">
        <v>3</v>
      </c>
      <c r="R53" s="22">
        <v>0.25</v>
      </c>
      <c r="S53" s="22">
        <v>0.75</v>
      </c>
      <c r="T53" s="8" t="s">
        <v>987</v>
      </c>
      <c r="U53" s="8" t="s">
        <v>1034</v>
      </c>
      <c r="V53" s="8" t="s">
        <v>313</v>
      </c>
      <c r="W53" s="8" t="s">
        <v>313</v>
      </c>
      <c r="X53" s="8">
        <v>1</v>
      </c>
      <c r="Y53" s="8">
        <v>0</v>
      </c>
      <c r="Z53" s="8">
        <v>0</v>
      </c>
      <c r="AA53" s="8">
        <v>1</v>
      </c>
      <c r="AB53" s="8">
        <v>0</v>
      </c>
      <c r="AC53" s="8">
        <v>0</v>
      </c>
      <c r="AD53" s="8">
        <v>0</v>
      </c>
      <c r="AE53" s="8">
        <v>0</v>
      </c>
      <c r="AF53" s="8">
        <v>0</v>
      </c>
      <c r="AG53" s="9">
        <v>0</v>
      </c>
      <c r="AH53" s="8" t="s">
        <v>363</v>
      </c>
      <c r="AI53" s="8" t="s">
        <v>364</v>
      </c>
      <c r="AJ53" s="8" t="s">
        <v>449</v>
      </c>
      <c r="AK53" s="8">
        <v>0</v>
      </c>
      <c r="AL53" s="8" t="s">
        <v>525</v>
      </c>
      <c r="AM53" s="8" t="s">
        <v>550</v>
      </c>
      <c r="AO53" s="8" t="s">
        <v>810</v>
      </c>
      <c r="AP53" s="8" t="s">
        <v>811</v>
      </c>
      <c r="AQ53" s="8" t="s">
        <v>812</v>
      </c>
      <c r="AR53" s="8" t="s">
        <v>813</v>
      </c>
      <c r="AS53" s="8" t="s">
        <v>814</v>
      </c>
      <c r="AT53" s="8" t="s">
        <v>815</v>
      </c>
    </row>
    <row r="54" spans="1:46" x14ac:dyDescent="0.2">
      <c r="A54" s="8">
        <v>2015</v>
      </c>
      <c r="B54" s="8">
        <v>7</v>
      </c>
      <c r="C54" s="8">
        <v>16</v>
      </c>
      <c r="D54" s="8" t="s">
        <v>148</v>
      </c>
      <c r="E54" s="8" t="s">
        <v>149</v>
      </c>
      <c r="F54" s="8" t="s">
        <v>150</v>
      </c>
      <c r="G54" s="9">
        <v>24</v>
      </c>
      <c r="H54" s="8" t="s">
        <v>108</v>
      </c>
      <c r="I54" s="8" t="s">
        <v>13</v>
      </c>
      <c r="J54" s="8">
        <v>5</v>
      </c>
      <c r="K54" s="8">
        <v>5</v>
      </c>
      <c r="L54" s="8">
        <v>3</v>
      </c>
      <c r="M54" s="8">
        <v>0</v>
      </c>
      <c r="N54" s="8">
        <v>1</v>
      </c>
      <c r="O54" s="8" t="s">
        <v>925</v>
      </c>
      <c r="P54" s="21">
        <v>5</v>
      </c>
      <c r="Q54" s="21">
        <v>0</v>
      </c>
      <c r="R54" s="22">
        <v>1</v>
      </c>
      <c r="S54" s="22">
        <v>0</v>
      </c>
      <c r="T54" s="8" t="s">
        <v>1037</v>
      </c>
      <c r="U54" s="8" t="s">
        <v>1038</v>
      </c>
      <c r="V54" s="8" t="s">
        <v>316</v>
      </c>
      <c r="W54" s="8" t="s">
        <v>316</v>
      </c>
      <c r="X54" s="8">
        <v>1</v>
      </c>
      <c r="Y54" s="8">
        <v>1</v>
      </c>
      <c r="Z54" s="8">
        <v>1</v>
      </c>
      <c r="AA54" s="8">
        <v>0</v>
      </c>
      <c r="AB54" s="8">
        <v>0</v>
      </c>
      <c r="AC54" s="8">
        <v>0</v>
      </c>
      <c r="AD54" s="8">
        <v>0</v>
      </c>
      <c r="AE54" s="8">
        <v>0</v>
      </c>
      <c r="AF54" s="8">
        <v>1</v>
      </c>
      <c r="AG54" s="9">
        <v>0</v>
      </c>
      <c r="AH54" s="8" t="s">
        <v>382</v>
      </c>
      <c r="AI54" s="8" t="s">
        <v>408</v>
      </c>
      <c r="AJ54" s="8" t="s">
        <v>465</v>
      </c>
      <c r="AK54" s="8">
        <v>1</v>
      </c>
      <c r="AL54" s="8" t="s">
        <v>528</v>
      </c>
      <c r="AM54" s="8" t="s">
        <v>635</v>
      </c>
      <c r="AN54" s="8" t="s">
        <v>636</v>
      </c>
      <c r="AO54" s="8" t="s">
        <v>818</v>
      </c>
      <c r="AP54" s="8" t="s">
        <v>819</v>
      </c>
    </row>
    <row r="55" spans="1:46" x14ac:dyDescent="0.2">
      <c r="A55" s="8">
        <v>2015</v>
      </c>
      <c r="B55" s="8">
        <v>6</v>
      </c>
      <c r="C55" s="8">
        <v>17</v>
      </c>
      <c r="D55" s="8" t="s">
        <v>145</v>
      </c>
      <c r="E55" s="8" t="s">
        <v>146</v>
      </c>
      <c r="F55" s="8" t="s">
        <v>147</v>
      </c>
      <c r="G55" s="9">
        <v>21</v>
      </c>
      <c r="H55" s="8" t="s">
        <v>12</v>
      </c>
      <c r="I55" s="8" t="s">
        <v>13</v>
      </c>
      <c r="J55" s="8">
        <v>9</v>
      </c>
      <c r="K55" s="8">
        <v>9</v>
      </c>
      <c r="L55" s="8">
        <v>1</v>
      </c>
      <c r="M55" s="8">
        <v>0</v>
      </c>
      <c r="N55" s="8">
        <v>0</v>
      </c>
      <c r="O55" s="8" t="s">
        <v>923</v>
      </c>
      <c r="P55" s="21">
        <v>3</v>
      </c>
      <c r="Q55" s="21">
        <v>6</v>
      </c>
      <c r="R55" s="22">
        <v>0.33333333333333331</v>
      </c>
      <c r="S55" s="22">
        <v>0.66666666666666663</v>
      </c>
      <c r="T55" s="8" t="s">
        <v>1035</v>
      </c>
      <c r="U55" s="8" t="s">
        <v>1036</v>
      </c>
      <c r="V55" s="8" t="s">
        <v>314</v>
      </c>
      <c r="W55" s="8" t="s">
        <v>315</v>
      </c>
      <c r="X55" s="8">
        <v>1</v>
      </c>
      <c r="Y55" s="8">
        <v>0</v>
      </c>
      <c r="Z55" s="8">
        <v>0</v>
      </c>
      <c r="AA55" s="8">
        <v>1</v>
      </c>
      <c r="AB55" s="8">
        <v>0</v>
      </c>
      <c r="AC55" s="8">
        <v>0</v>
      </c>
      <c r="AD55" s="8">
        <v>0</v>
      </c>
      <c r="AE55" s="8">
        <v>0</v>
      </c>
      <c r="AF55" s="8">
        <v>0</v>
      </c>
      <c r="AG55" s="9">
        <v>0</v>
      </c>
      <c r="AH55" s="8" t="s">
        <v>406</v>
      </c>
      <c r="AI55" s="8" t="s">
        <v>407</v>
      </c>
      <c r="AJ55" s="8" t="s">
        <v>464</v>
      </c>
      <c r="AK55" s="8" t="s">
        <v>527</v>
      </c>
      <c r="AL55" s="8" t="s">
        <v>526</v>
      </c>
      <c r="AM55" s="8" t="s">
        <v>633</v>
      </c>
      <c r="AN55" s="8" t="s">
        <v>634</v>
      </c>
      <c r="AO55" s="8" t="s">
        <v>816</v>
      </c>
      <c r="AP55" s="8" t="s">
        <v>817</v>
      </c>
    </row>
    <row r="56" spans="1:46" x14ac:dyDescent="0.2">
      <c r="A56" s="8">
        <v>2015</v>
      </c>
      <c r="B56" s="8">
        <v>12</v>
      </c>
      <c r="C56" s="8">
        <v>2</v>
      </c>
      <c r="D56" s="8" t="s">
        <v>72</v>
      </c>
      <c r="E56" s="8" t="s">
        <v>154</v>
      </c>
      <c r="F56" s="8" t="s">
        <v>155</v>
      </c>
      <c r="G56" s="9" t="s">
        <v>156</v>
      </c>
      <c r="H56" s="8" t="s">
        <v>157</v>
      </c>
      <c r="I56" s="8" t="s">
        <v>158</v>
      </c>
      <c r="J56" s="8">
        <v>14</v>
      </c>
      <c r="K56" s="8">
        <v>14</v>
      </c>
      <c r="L56" s="8">
        <v>24</v>
      </c>
      <c r="M56" s="8">
        <v>0</v>
      </c>
      <c r="N56" s="8">
        <v>1</v>
      </c>
      <c r="O56" s="8" t="s">
        <v>925</v>
      </c>
      <c r="P56" s="21">
        <v>9</v>
      </c>
      <c r="Q56" s="21">
        <v>5</v>
      </c>
      <c r="R56" s="22">
        <v>0.6428571428571429</v>
      </c>
      <c r="S56" s="22">
        <v>0.35714285714285715</v>
      </c>
      <c r="T56" s="8" t="s">
        <v>1041</v>
      </c>
      <c r="U56" s="8" t="s">
        <v>1042</v>
      </c>
      <c r="V56" s="8" t="s">
        <v>319</v>
      </c>
      <c r="W56" s="8" t="s">
        <v>320</v>
      </c>
      <c r="X56" s="8">
        <v>1</v>
      </c>
      <c r="Y56" s="8">
        <v>1</v>
      </c>
      <c r="Z56" s="8">
        <v>0</v>
      </c>
      <c r="AA56" s="8">
        <v>0</v>
      </c>
      <c r="AB56" s="8">
        <v>0</v>
      </c>
      <c r="AC56" s="8">
        <v>0</v>
      </c>
      <c r="AD56" s="8">
        <v>1</v>
      </c>
      <c r="AE56" s="8">
        <v>0</v>
      </c>
      <c r="AF56" s="8">
        <v>0</v>
      </c>
      <c r="AG56" s="9">
        <v>0</v>
      </c>
      <c r="AH56" s="8" t="s">
        <v>382</v>
      </c>
      <c r="AI56" s="8" t="s">
        <v>383</v>
      </c>
      <c r="AJ56" s="8" t="s">
        <v>467</v>
      </c>
      <c r="AK56" s="8">
        <v>0</v>
      </c>
      <c r="AL56" s="8" t="s">
        <v>530</v>
      </c>
      <c r="AM56" s="8" t="s">
        <v>550</v>
      </c>
      <c r="AO56" s="8" t="s">
        <v>822</v>
      </c>
      <c r="AP56" s="8" t="s">
        <v>823</v>
      </c>
      <c r="AQ56" s="8" t="s">
        <v>824</v>
      </c>
    </row>
    <row r="57" spans="1:46" x14ac:dyDescent="0.2">
      <c r="A57" s="8">
        <v>2015</v>
      </c>
      <c r="B57" s="8">
        <v>10</v>
      </c>
      <c r="C57" s="8">
        <v>1</v>
      </c>
      <c r="D57" s="8" t="s">
        <v>151</v>
      </c>
      <c r="E57" s="8" t="s">
        <v>152</v>
      </c>
      <c r="F57" s="8" t="s">
        <v>153</v>
      </c>
      <c r="G57" s="9">
        <v>26</v>
      </c>
      <c r="H57" s="8" t="s">
        <v>43</v>
      </c>
      <c r="I57" s="8" t="s">
        <v>13</v>
      </c>
      <c r="J57" s="8">
        <v>9</v>
      </c>
      <c r="K57" s="8">
        <v>9</v>
      </c>
      <c r="L57" s="8">
        <v>9</v>
      </c>
      <c r="M57" s="8">
        <v>1</v>
      </c>
      <c r="N57" s="8">
        <v>0</v>
      </c>
      <c r="O57" s="8">
        <v>0</v>
      </c>
      <c r="P57" s="21">
        <v>5</v>
      </c>
      <c r="Q57" s="21">
        <v>4</v>
      </c>
      <c r="R57" s="22">
        <v>0.55555555555555558</v>
      </c>
      <c r="S57" s="22">
        <v>0.44444444444444442</v>
      </c>
      <c r="T57" s="8" t="s">
        <v>1039</v>
      </c>
      <c r="U57" s="8" t="s">
        <v>1040</v>
      </c>
      <c r="V57" s="8" t="s">
        <v>317</v>
      </c>
      <c r="W57" s="8" t="s">
        <v>318</v>
      </c>
      <c r="X57" s="8">
        <v>1</v>
      </c>
      <c r="Y57" s="8">
        <v>0</v>
      </c>
      <c r="Z57" s="8">
        <v>0</v>
      </c>
      <c r="AA57" s="8">
        <v>1</v>
      </c>
      <c r="AB57" s="8">
        <v>0</v>
      </c>
      <c r="AC57" s="8">
        <v>0</v>
      </c>
      <c r="AD57" s="8">
        <v>0</v>
      </c>
      <c r="AE57" s="8">
        <v>0</v>
      </c>
      <c r="AF57" s="8">
        <v>0</v>
      </c>
      <c r="AG57" s="9">
        <v>0</v>
      </c>
      <c r="AH57" s="8" t="s">
        <v>409</v>
      </c>
      <c r="AI57" s="8" t="s">
        <v>410</v>
      </c>
      <c r="AJ57" s="8" t="s">
        <v>466</v>
      </c>
      <c r="AK57" s="8">
        <v>1</v>
      </c>
      <c r="AL57" s="8" t="s">
        <v>529</v>
      </c>
      <c r="AM57" s="8" t="s">
        <v>637</v>
      </c>
      <c r="AN57" s="8" t="s">
        <v>638</v>
      </c>
      <c r="AO57" s="8" t="s">
        <v>820</v>
      </c>
      <c r="AP57" s="8" t="s">
        <v>821</v>
      </c>
    </row>
    <row r="58" spans="1:46" x14ac:dyDescent="0.2">
      <c r="A58" s="8">
        <v>2016</v>
      </c>
      <c r="B58" s="8">
        <v>2</v>
      </c>
      <c r="C58" s="8">
        <v>20</v>
      </c>
      <c r="D58" s="8" t="s">
        <v>159</v>
      </c>
      <c r="E58" s="8" t="s">
        <v>160</v>
      </c>
      <c r="F58" s="8" t="s">
        <v>161</v>
      </c>
      <c r="G58" s="9">
        <v>45</v>
      </c>
      <c r="H58" s="8" t="s">
        <v>12</v>
      </c>
      <c r="I58" s="8" t="s">
        <v>13</v>
      </c>
      <c r="J58" s="8">
        <v>6</v>
      </c>
      <c r="K58" s="8">
        <v>6</v>
      </c>
      <c r="L58" s="8">
        <v>2</v>
      </c>
      <c r="M58" s="8">
        <v>0</v>
      </c>
      <c r="N58" s="8">
        <v>0</v>
      </c>
      <c r="O58" s="8">
        <v>0</v>
      </c>
      <c r="P58" s="21">
        <v>2</v>
      </c>
      <c r="Q58" s="21">
        <v>4</v>
      </c>
      <c r="R58" s="22">
        <v>0.33333333333333331</v>
      </c>
      <c r="S58" s="22">
        <v>0.66666666666666663</v>
      </c>
      <c r="T58" s="8" t="s">
        <v>1043</v>
      </c>
      <c r="U58" s="8" t="s">
        <v>1044</v>
      </c>
      <c r="V58" s="8" t="s">
        <v>321</v>
      </c>
      <c r="W58" s="8" t="s">
        <v>321</v>
      </c>
      <c r="X58" s="8">
        <v>1</v>
      </c>
      <c r="Y58" s="8">
        <v>0</v>
      </c>
      <c r="Z58" s="8">
        <v>0</v>
      </c>
      <c r="AA58" s="8">
        <v>1</v>
      </c>
      <c r="AB58" s="8">
        <v>0</v>
      </c>
      <c r="AC58" s="8">
        <v>0</v>
      </c>
      <c r="AD58" s="8">
        <v>0</v>
      </c>
      <c r="AE58" s="8">
        <v>0</v>
      </c>
      <c r="AF58" s="8">
        <v>0</v>
      </c>
      <c r="AG58" s="9">
        <v>1</v>
      </c>
      <c r="AH58" s="8" t="s">
        <v>363</v>
      </c>
      <c r="AI58" s="8" t="s">
        <v>411</v>
      </c>
      <c r="AJ58" s="8" t="s">
        <v>412</v>
      </c>
      <c r="AK58" s="8">
        <v>0</v>
      </c>
      <c r="AL58" s="8" t="s">
        <v>531</v>
      </c>
      <c r="AM58" s="8" t="s">
        <v>639</v>
      </c>
      <c r="AN58" s="8" t="s">
        <v>412</v>
      </c>
      <c r="AO58" s="8" t="s">
        <v>825</v>
      </c>
      <c r="AP58" s="8" t="s">
        <v>826</v>
      </c>
    </row>
    <row r="59" spans="1:46" x14ac:dyDescent="0.2">
      <c r="A59" s="8">
        <v>2016</v>
      </c>
      <c r="B59" s="8">
        <v>9</v>
      </c>
      <c r="C59" s="8">
        <v>23</v>
      </c>
      <c r="D59" s="8" t="s">
        <v>76</v>
      </c>
      <c r="E59" s="8" t="s">
        <v>166</v>
      </c>
      <c r="F59" s="8" t="s">
        <v>167</v>
      </c>
      <c r="G59" s="9">
        <v>20</v>
      </c>
      <c r="H59" s="8" t="s">
        <v>108</v>
      </c>
      <c r="I59" s="8" t="s">
        <v>13</v>
      </c>
      <c r="J59" s="8">
        <v>5</v>
      </c>
      <c r="K59" s="8">
        <v>5</v>
      </c>
      <c r="L59" s="8">
        <v>0</v>
      </c>
      <c r="M59" s="8">
        <v>0</v>
      </c>
      <c r="N59" s="8">
        <v>0</v>
      </c>
      <c r="O59" s="8">
        <v>0</v>
      </c>
      <c r="P59" s="21">
        <v>1</v>
      </c>
      <c r="Q59" s="21">
        <v>4</v>
      </c>
      <c r="R59" s="22">
        <v>0.2</v>
      </c>
      <c r="S59" s="22">
        <v>0.8</v>
      </c>
      <c r="T59" s="8" t="s">
        <v>1049</v>
      </c>
      <c r="U59" s="8" t="s">
        <v>1050</v>
      </c>
      <c r="V59" s="8" t="s">
        <v>326</v>
      </c>
      <c r="W59" s="8" t="s">
        <v>326</v>
      </c>
      <c r="X59" s="8">
        <v>0</v>
      </c>
      <c r="Y59" s="8">
        <v>1</v>
      </c>
      <c r="Z59" s="8">
        <v>0</v>
      </c>
      <c r="AA59" s="8">
        <v>0</v>
      </c>
      <c r="AB59" s="8">
        <v>1</v>
      </c>
      <c r="AC59" s="8">
        <v>0</v>
      </c>
      <c r="AD59" s="8">
        <v>0</v>
      </c>
      <c r="AE59" s="8">
        <v>0</v>
      </c>
      <c r="AF59" s="8">
        <v>0</v>
      </c>
      <c r="AG59" s="9">
        <v>0</v>
      </c>
      <c r="AH59" s="8" t="s">
        <v>416</v>
      </c>
      <c r="AI59" s="8" t="s">
        <v>383</v>
      </c>
      <c r="AJ59" s="8" t="s">
        <v>417</v>
      </c>
      <c r="AK59" s="8">
        <v>1</v>
      </c>
      <c r="AL59" s="8" t="s">
        <v>534</v>
      </c>
      <c r="AM59" s="8" t="s">
        <v>644</v>
      </c>
      <c r="AN59" s="8" t="s">
        <v>645</v>
      </c>
      <c r="AO59" s="8" t="s">
        <v>833</v>
      </c>
      <c r="AP59" s="8" t="s">
        <v>834</v>
      </c>
      <c r="AR59" s="8" t="s">
        <v>835</v>
      </c>
    </row>
    <row r="60" spans="1:46" x14ac:dyDescent="0.2">
      <c r="A60" s="8">
        <v>2016</v>
      </c>
      <c r="B60" s="8">
        <v>6</v>
      </c>
      <c r="C60" s="8">
        <v>12</v>
      </c>
      <c r="D60" s="8" t="s">
        <v>34</v>
      </c>
      <c r="E60" s="8" t="s">
        <v>162</v>
      </c>
      <c r="F60" s="8" t="s">
        <v>163</v>
      </c>
      <c r="G60" s="9">
        <v>29</v>
      </c>
      <c r="H60" s="8" t="s">
        <v>108</v>
      </c>
      <c r="I60" s="8" t="s">
        <v>13</v>
      </c>
      <c r="J60" s="8">
        <v>49</v>
      </c>
      <c r="K60" s="8">
        <v>49</v>
      </c>
      <c r="L60" s="8">
        <v>53</v>
      </c>
      <c r="M60" s="8">
        <v>0</v>
      </c>
      <c r="N60" s="8">
        <v>1</v>
      </c>
      <c r="O60" s="8">
        <v>0</v>
      </c>
      <c r="P60" s="21">
        <v>42</v>
      </c>
      <c r="Q60" s="21">
        <v>7</v>
      </c>
      <c r="R60" s="22">
        <v>0.8571428571428571</v>
      </c>
      <c r="S60" s="22">
        <v>0.14285714285714285</v>
      </c>
      <c r="T60" s="8" t="s">
        <v>1045</v>
      </c>
      <c r="U60" s="8" t="s">
        <v>1046</v>
      </c>
      <c r="V60" s="8" t="s">
        <v>322</v>
      </c>
      <c r="W60" s="8" t="s">
        <v>323</v>
      </c>
      <c r="X60" s="8">
        <v>1</v>
      </c>
      <c r="Y60" s="8">
        <v>1</v>
      </c>
      <c r="Z60" s="8">
        <v>0</v>
      </c>
      <c r="AA60" s="8">
        <v>0</v>
      </c>
      <c r="AB60" s="8">
        <v>0</v>
      </c>
      <c r="AC60" s="8">
        <v>0</v>
      </c>
      <c r="AD60" s="8">
        <v>1</v>
      </c>
      <c r="AE60" s="8">
        <v>0</v>
      </c>
      <c r="AF60" s="8">
        <v>0</v>
      </c>
      <c r="AG60" s="9">
        <v>0</v>
      </c>
      <c r="AH60" s="8" t="s">
        <v>382</v>
      </c>
      <c r="AI60" s="8" t="s">
        <v>413</v>
      </c>
      <c r="AJ60" s="8" t="s">
        <v>468</v>
      </c>
      <c r="AK60" s="8">
        <v>0</v>
      </c>
      <c r="AL60" s="8" t="s">
        <v>532</v>
      </c>
      <c r="AM60" s="8" t="s">
        <v>640</v>
      </c>
      <c r="AN60" s="8" t="s">
        <v>641</v>
      </c>
      <c r="AO60" s="8" t="s">
        <v>827</v>
      </c>
      <c r="AP60" s="8" t="s">
        <v>828</v>
      </c>
      <c r="AQ60" s="8" t="s">
        <v>829</v>
      </c>
    </row>
    <row r="61" spans="1:46" x14ac:dyDescent="0.2">
      <c r="A61" s="8">
        <v>2016</v>
      </c>
      <c r="B61" s="8">
        <v>7</v>
      </c>
      <c r="C61" s="8">
        <v>7</v>
      </c>
      <c r="D61" s="8" t="s">
        <v>27</v>
      </c>
      <c r="E61" s="8" t="s">
        <v>164</v>
      </c>
      <c r="F61" s="8" t="s">
        <v>165</v>
      </c>
      <c r="G61" s="9">
        <v>25</v>
      </c>
      <c r="H61" s="8" t="s">
        <v>43</v>
      </c>
      <c r="I61" s="8" t="s">
        <v>13</v>
      </c>
      <c r="J61" s="8">
        <v>5</v>
      </c>
      <c r="K61" s="8">
        <v>5</v>
      </c>
      <c r="L61" s="8">
        <v>11</v>
      </c>
      <c r="M61" s="8">
        <v>0</v>
      </c>
      <c r="N61" s="8">
        <v>1</v>
      </c>
      <c r="O61" s="8" t="s">
        <v>926</v>
      </c>
      <c r="P61" s="21">
        <v>5</v>
      </c>
      <c r="Q61" s="21">
        <v>0</v>
      </c>
      <c r="R61" s="22">
        <v>1</v>
      </c>
      <c r="S61" s="22">
        <v>0</v>
      </c>
      <c r="T61" s="8" t="s">
        <v>1047</v>
      </c>
      <c r="U61" s="8" t="s">
        <v>1048</v>
      </c>
      <c r="V61" s="8" t="s">
        <v>324</v>
      </c>
      <c r="W61" s="8" t="s">
        <v>325</v>
      </c>
      <c r="X61" s="8">
        <v>1</v>
      </c>
      <c r="Y61" s="8">
        <v>1</v>
      </c>
      <c r="Z61" s="8">
        <v>0</v>
      </c>
      <c r="AA61" s="8">
        <v>0</v>
      </c>
      <c r="AB61" s="8">
        <v>0</v>
      </c>
      <c r="AC61" s="8">
        <v>0</v>
      </c>
      <c r="AD61" s="8">
        <v>1</v>
      </c>
      <c r="AE61" s="8">
        <v>0</v>
      </c>
      <c r="AF61" s="8">
        <v>0</v>
      </c>
      <c r="AG61" s="9">
        <v>1</v>
      </c>
      <c r="AH61" s="8" t="s">
        <v>414</v>
      </c>
      <c r="AI61" s="8" t="s">
        <v>415</v>
      </c>
      <c r="AJ61" s="8" t="s">
        <v>469</v>
      </c>
      <c r="AK61" s="8">
        <v>1</v>
      </c>
      <c r="AL61" s="8" t="s">
        <v>533</v>
      </c>
      <c r="AM61" s="8" t="s">
        <v>642</v>
      </c>
      <c r="AN61" s="8" t="s">
        <v>643</v>
      </c>
      <c r="AO61" s="8" t="s">
        <v>830</v>
      </c>
      <c r="AP61" s="8" t="s">
        <v>831</v>
      </c>
      <c r="AQ61" s="8" t="s">
        <v>832</v>
      </c>
    </row>
    <row r="62" spans="1:46" x14ac:dyDescent="0.2">
      <c r="A62" s="8">
        <v>2017</v>
      </c>
      <c r="B62" s="8">
        <v>1</v>
      </c>
      <c r="C62" s="8">
        <v>6</v>
      </c>
      <c r="D62" s="8" t="s">
        <v>34</v>
      </c>
      <c r="E62" s="8" t="s">
        <v>168</v>
      </c>
      <c r="F62" s="8" t="s">
        <v>169</v>
      </c>
      <c r="G62" s="9">
        <v>26</v>
      </c>
      <c r="H62" s="8" t="s">
        <v>37</v>
      </c>
      <c r="I62" s="8" t="s">
        <v>13</v>
      </c>
      <c r="J62" s="8">
        <v>5</v>
      </c>
      <c r="K62" s="8">
        <v>5</v>
      </c>
      <c r="L62" s="8">
        <v>6</v>
      </c>
      <c r="M62" s="8">
        <v>0</v>
      </c>
      <c r="N62" s="8">
        <v>0</v>
      </c>
      <c r="O62" s="8">
        <v>0</v>
      </c>
      <c r="P62" s="21">
        <v>2</v>
      </c>
      <c r="Q62" s="21">
        <v>3</v>
      </c>
      <c r="R62" s="22">
        <v>0.4</v>
      </c>
      <c r="S62" s="22">
        <v>0.6</v>
      </c>
      <c r="T62" s="8" t="s">
        <v>1051</v>
      </c>
      <c r="U62" s="8" t="s">
        <v>1052</v>
      </c>
      <c r="V62" s="8" t="s">
        <v>327</v>
      </c>
      <c r="W62" s="8" t="s">
        <v>327</v>
      </c>
      <c r="X62" s="8">
        <v>1</v>
      </c>
      <c r="Y62" s="8">
        <v>0</v>
      </c>
      <c r="Z62" s="8">
        <v>0</v>
      </c>
      <c r="AA62" s="8">
        <v>1</v>
      </c>
      <c r="AB62" s="8">
        <v>0</v>
      </c>
      <c r="AC62" s="8">
        <v>0</v>
      </c>
      <c r="AD62" s="8">
        <v>0</v>
      </c>
      <c r="AE62" s="8">
        <v>0</v>
      </c>
      <c r="AF62" s="8">
        <v>0</v>
      </c>
      <c r="AG62" s="9">
        <v>0</v>
      </c>
      <c r="AH62" s="8" t="s">
        <v>418</v>
      </c>
      <c r="AI62" s="8" t="s">
        <v>364</v>
      </c>
      <c r="AJ62" s="8" t="s">
        <v>419</v>
      </c>
      <c r="AK62" s="8">
        <v>1</v>
      </c>
      <c r="AL62" s="8" t="s">
        <v>535</v>
      </c>
      <c r="AM62" s="8" t="s">
        <v>646</v>
      </c>
      <c r="AN62" s="8" t="s">
        <v>647</v>
      </c>
      <c r="AO62" s="8" t="s">
        <v>836</v>
      </c>
      <c r="AP62" s="8" t="s">
        <v>837</v>
      </c>
      <c r="AR62" s="8" t="s">
        <v>838</v>
      </c>
    </row>
    <row r="63" spans="1:46" x14ac:dyDescent="0.2">
      <c r="A63" s="8">
        <v>2017</v>
      </c>
      <c r="B63" s="8">
        <v>11</v>
      </c>
      <c r="C63" s="8">
        <v>5</v>
      </c>
      <c r="D63" s="8" t="s">
        <v>27</v>
      </c>
      <c r="E63" s="8" t="s">
        <v>173</v>
      </c>
      <c r="F63" s="8" t="s">
        <v>174</v>
      </c>
      <c r="G63" s="9">
        <v>26</v>
      </c>
      <c r="H63" s="8" t="s">
        <v>12</v>
      </c>
      <c r="I63" s="8" t="s">
        <v>13</v>
      </c>
      <c r="J63" s="8">
        <v>26</v>
      </c>
      <c r="K63" s="8">
        <v>26</v>
      </c>
      <c r="L63" s="8">
        <v>20</v>
      </c>
      <c r="M63" s="8">
        <v>1</v>
      </c>
      <c r="N63" s="8">
        <v>0</v>
      </c>
      <c r="O63" s="8">
        <v>0</v>
      </c>
      <c r="P63" s="21">
        <v>8</v>
      </c>
      <c r="Q63" s="21">
        <v>17</v>
      </c>
      <c r="R63" s="22">
        <f>8/26</f>
        <v>0.30769230769230771</v>
      </c>
      <c r="S63" s="22">
        <f>17/26</f>
        <v>0.65384615384615385</v>
      </c>
      <c r="T63" s="8" t="s">
        <v>1057</v>
      </c>
      <c r="U63" s="8" t="s">
        <v>1058</v>
      </c>
      <c r="V63" s="8" t="s">
        <v>331</v>
      </c>
      <c r="W63" s="8" t="s">
        <v>332</v>
      </c>
      <c r="X63" s="8">
        <v>0</v>
      </c>
      <c r="Y63" s="8">
        <v>1</v>
      </c>
      <c r="Z63" s="8">
        <v>0</v>
      </c>
      <c r="AA63" s="8">
        <v>0</v>
      </c>
      <c r="AB63" s="8">
        <v>1</v>
      </c>
      <c r="AC63" s="8">
        <v>0</v>
      </c>
      <c r="AD63" s="8">
        <v>0</v>
      </c>
      <c r="AE63" s="8">
        <v>0</v>
      </c>
      <c r="AF63" s="8">
        <v>0</v>
      </c>
      <c r="AG63" s="9">
        <v>1</v>
      </c>
      <c r="AH63" s="8" t="s">
        <v>422</v>
      </c>
      <c r="AI63" s="8" t="s">
        <v>364</v>
      </c>
      <c r="AJ63" s="8" t="s">
        <v>423</v>
      </c>
      <c r="AK63" s="8">
        <v>1</v>
      </c>
      <c r="AL63" s="8" t="s">
        <v>538</v>
      </c>
      <c r="AM63" s="8" t="s">
        <v>652</v>
      </c>
      <c r="AN63" s="8" t="s">
        <v>653</v>
      </c>
      <c r="AO63" s="8" t="s">
        <v>842</v>
      </c>
      <c r="AP63" s="8" t="s">
        <v>843</v>
      </c>
    </row>
    <row r="64" spans="1:46" x14ac:dyDescent="0.2">
      <c r="A64" s="8">
        <v>2017</v>
      </c>
      <c r="B64" s="8">
        <v>10</v>
      </c>
      <c r="C64" s="8">
        <v>1</v>
      </c>
      <c r="D64" s="8" t="s">
        <v>118</v>
      </c>
      <c r="E64" s="8" t="s">
        <v>171</v>
      </c>
      <c r="F64" s="8" t="s">
        <v>172</v>
      </c>
      <c r="G64" s="9">
        <v>64</v>
      </c>
      <c r="H64" s="8" t="s">
        <v>12</v>
      </c>
      <c r="I64" s="8" t="s">
        <v>13</v>
      </c>
      <c r="J64" s="8">
        <v>58</v>
      </c>
      <c r="K64" s="8">
        <v>58</v>
      </c>
      <c r="L64" s="8">
        <v>441</v>
      </c>
      <c r="M64" s="8">
        <v>1</v>
      </c>
      <c r="N64" s="8">
        <v>0</v>
      </c>
      <c r="O64" s="8">
        <v>0</v>
      </c>
      <c r="P64" s="21">
        <v>22</v>
      </c>
      <c r="Q64" s="21">
        <v>36</v>
      </c>
      <c r="R64" s="22">
        <v>0.37931034482758619</v>
      </c>
      <c r="S64" s="22">
        <v>0.62068965517241381</v>
      </c>
      <c r="T64" s="8" t="s">
        <v>1055</v>
      </c>
      <c r="U64" s="8" t="s">
        <v>1056</v>
      </c>
      <c r="V64" s="8" t="s">
        <v>329</v>
      </c>
      <c r="W64" s="8" t="s">
        <v>330</v>
      </c>
      <c r="X64" s="8">
        <v>1</v>
      </c>
      <c r="Y64" s="8">
        <v>1</v>
      </c>
      <c r="Z64" s="8">
        <v>0</v>
      </c>
      <c r="AA64" s="8">
        <v>0</v>
      </c>
      <c r="AB64" s="8">
        <v>0</v>
      </c>
      <c r="AC64" s="8">
        <v>0</v>
      </c>
      <c r="AD64" s="8">
        <v>1</v>
      </c>
      <c r="AE64" s="8">
        <v>0</v>
      </c>
      <c r="AF64" s="8">
        <v>0</v>
      </c>
      <c r="AG64" s="9">
        <v>1</v>
      </c>
      <c r="AH64" s="8" t="s">
        <v>420</v>
      </c>
      <c r="AI64" s="8" t="s">
        <v>421</v>
      </c>
      <c r="AJ64" s="8" t="s">
        <v>470</v>
      </c>
      <c r="AK64" s="8">
        <v>1</v>
      </c>
      <c r="AL64" s="8" t="s">
        <v>537</v>
      </c>
      <c r="AM64" s="8" t="s">
        <v>650</v>
      </c>
      <c r="AN64" s="8" t="s">
        <v>651</v>
      </c>
      <c r="AO64" s="8" t="s">
        <v>840</v>
      </c>
      <c r="AP64" s="8" t="s">
        <v>841</v>
      </c>
    </row>
    <row r="65" spans="1:46" x14ac:dyDescent="0.2">
      <c r="A65" s="8">
        <v>2017</v>
      </c>
      <c r="B65" s="8">
        <v>6</v>
      </c>
      <c r="C65" s="8">
        <v>5</v>
      </c>
      <c r="D65" s="8" t="s">
        <v>34</v>
      </c>
      <c r="E65" s="8" t="s">
        <v>162</v>
      </c>
      <c r="F65" s="8" t="s">
        <v>170</v>
      </c>
      <c r="G65" s="9">
        <v>45</v>
      </c>
      <c r="H65" s="8" t="s">
        <v>12</v>
      </c>
      <c r="I65" s="8" t="s">
        <v>13</v>
      </c>
      <c r="J65" s="8">
        <v>5</v>
      </c>
      <c r="K65" s="8">
        <v>5</v>
      </c>
      <c r="L65" s="8">
        <v>0</v>
      </c>
      <c r="M65" s="8">
        <v>1</v>
      </c>
      <c r="N65" s="8">
        <v>0</v>
      </c>
      <c r="O65" s="8">
        <v>0</v>
      </c>
      <c r="P65" s="21">
        <v>4</v>
      </c>
      <c r="Q65" s="21">
        <v>1</v>
      </c>
      <c r="R65" s="22">
        <v>0.8</v>
      </c>
      <c r="S65" s="22">
        <v>0.2</v>
      </c>
      <c r="T65" s="8" t="s">
        <v>1053</v>
      </c>
      <c r="U65" s="8" t="s">
        <v>1054</v>
      </c>
      <c r="V65" s="8" t="s">
        <v>328</v>
      </c>
      <c r="W65" s="8" t="s">
        <v>328</v>
      </c>
      <c r="X65" s="8">
        <v>1</v>
      </c>
      <c r="Y65" s="8">
        <v>0</v>
      </c>
      <c r="Z65" s="8">
        <v>0</v>
      </c>
      <c r="AA65" s="8">
        <v>1</v>
      </c>
      <c r="AB65" s="8">
        <v>0</v>
      </c>
      <c r="AC65" s="8">
        <v>0</v>
      </c>
      <c r="AD65" s="8">
        <v>0</v>
      </c>
      <c r="AE65" s="8">
        <v>0</v>
      </c>
      <c r="AF65" s="8">
        <v>0</v>
      </c>
      <c r="AG65" s="9">
        <v>0</v>
      </c>
      <c r="AH65" s="8" t="s">
        <v>363</v>
      </c>
      <c r="AI65" s="8" t="s">
        <v>364</v>
      </c>
      <c r="AJ65" s="8" t="s">
        <v>449</v>
      </c>
      <c r="AK65" s="8">
        <v>0</v>
      </c>
      <c r="AL65" s="8" t="s">
        <v>536</v>
      </c>
      <c r="AM65" s="8" t="s">
        <v>648</v>
      </c>
      <c r="AN65" s="8" t="s">
        <v>649</v>
      </c>
      <c r="AO65" s="8" t="s">
        <v>839</v>
      </c>
      <c r="AP65" s="8" t="s">
        <v>839</v>
      </c>
    </row>
    <row r="66" spans="1:46" x14ac:dyDescent="0.2">
      <c r="A66" s="8">
        <v>2018</v>
      </c>
      <c r="B66" s="8">
        <v>11</v>
      </c>
      <c r="C66" s="8">
        <v>7</v>
      </c>
      <c r="D66" s="8" t="s">
        <v>72</v>
      </c>
      <c r="E66" s="8" t="s">
        <v>188</v>
      </c>
      <c r="F66" s="8" t="s">
        <v>189</v>
      </c>
      <c r="G66" s="9">
        <v>28</v>
      </c>
      <c r="H66" s="8" t="s">
        <v>12</v>
      </c>
      <c r="I66" s="8" t="s">
        <v>13</v>
      </c>
      <c r="J66" s="8">
        <v>11</v>
      </c>
      <c r="K66" s="8">
        <v>11</v>
      </c>
      <c r="L66" s="8">
        <v>11</v>
      </c>
      <c r="M66" s="8">
        <v>1</v>
      </c>
      <c r="N66" s="8">
        <v>0</v>
      </c>
      <c r="O66" s="8">
        <v>0</v>
      </c>
      <c r="P66" s="21">
        <v>8</v>
      </c>
      <c r="Q66" s="21">
        <v>3</v>
      </c>
      <c r="R66" s="22">
        <v>0.72727272727272729</v>
      </c>
      <c r="S66" s="22">
        <v>0.27272727272727271</v>
      </c>
      <c r="T66" s="8" t="s">
        <v>1069</v>
      </c>
      <c r="U66" s="8" t="s">
        <v>1070</v>
      </c>
      <c r="V66" s="8" t="s">
        <v>342</v>
      </c>
      <c r="W66" s="8" t="s">
        <v>342</v>
      </c>
      <c r="X66" s="8">
        <v>1</v>
      </c>
      <c r="Y66" s="8">
        <v>0</v>
      </c>
      <c r="Z66" s="8">
        <v>0</v>
      </c>
      <c r="AA66" s="8">
        <v>1</v>
      </c>
      <c r="AB66" s="8">
        <v>0</v>
      </c>
      <c r="AC66" s="8">
        <v>0</v>
      </c>
      <c r="AD66" s="8">
        <v>0</v>
      </c>
      <c r="AE66" s="8">
        <v>0</v>
      </c>
      <c r="AF66" s="8">
        <v>0</v>
      </c>
      <c r="AG66" s="9">
        <v>0</v>
      </c>
      <c r="AH66" s="8" t="s">
        <v>363</v>
      </c>
      <c r="AI66" s="8" t="s">
        <v>435</v>
      </c>
      <c r="AJ66" s="8" t="s">
        <v>436</v>
      </c>
      <c r="AK66" s="8">
        <v>1</v>
      </c>
      <c r="AL66" s="8" t="s">
        <v>545</v>
      </c>
      <c r="AM66" s="8" t="s">
        <v>664</v>
      </c>
      <c r="AN66" s="8" t="s">
        <v>665</v>
      </c>
      <c r="AO66" s="8" t="s">
        <v>860</v>
      </c>
      <c r="AP66" s="8" t="s">
        <v>861</v>
      </c>
      <c r="AQ66" s="8" t="s">
        <v>862</v>
      </c>
      <c r="AR66" s="8" t="s">
        <v>863</v>
      </c>
      <c r="AS66" s="8" t="s">
        <v>864</v>
      </c>
    </row>
    <row r="67" spans="1:46" x14ac:dyDescent="0.2">
      <c r="A67" s="8">
        <v>2018</v>
      </c>
      <c r="B67" s="8">
        <v>4</v>
      </c>
      <c r="C67" s="8">
        <v>22</v>
      </c>
      <c r="D67" s="8" t="s">
        <v>148</v>
      </c>
      <c r="E67" s="8" t="s">
        <v>179</v>
      </c>
      <c r="F67" s="8" t="s">
        <v>180</v>
      </c>
      <c r="G67" s="9">
        <v>29</v>
      </c>
      <c r="H67" s="8" t="s">
        <v>12</v>
      </c>
      <c r="I67" s="8" t="s">
        <v>13</v>
      </c>
      <c r="J67" s="8">
        <v>4</v>
      </c>
      <c r="K67" s="8">
        <v>4</v>
      </c>
      <c r="L67" s="8">
        <v>4</v>
      </c>
      <c r="M67" s="8">
        <v>0</v>
      </c>
      <c r="N67" s="8">
        <v>0</v>
      </c>
      <c r="O67" s="8">
        <v>0</v>
      </c>
      <c r="P67" s="21">
        <v>3</v>
      </c>
      <c r="Q67" s="21">
        <v>1</v>
      </c>
      <c r="R67" s="22">
        <v>0.75</v>
      </c>
      <c r="S67" s="22">
        <v>0.25</v>
      </c>
      <c r="T67" s="8" t="s">
        <v>1062</v>
      </c>
      <c r="U67" s="8" t="s">
        <v>1063</v>
      </c>
      <c r="V67" s="8" t="s">
        <v>336</v>
      </c>
      <c r="W67" s="8" t="s">
        <v>337</v>
      </c>
      <c r="X67" s="8">
        <v>0</v>
      </c>
      <c r="Y67" s="8">
        <v>1</v>
      </c>
      <c r="Z67" s="8">
        <v>0</v>
      </c>
      <c r="AA67" s="8">
        <v>0</v>
      </c>
      <c r="AB67" s="8">
        <v>1</v>
      </c>
      <c r="AC67" s="8">
        <v>0</v>
      </c>
      <c r="AD67" s="8">
        <v>0</v>
      </c>
      <c r="AE67" s="8">
        <v>0</v>
      </c>
      <c r="AF67" s="8">
        <v>0</v>
      </c>
      <c r="AG67" s="9">
        <v>0</v>
      </c>
      <c r="AH67" s="8" t="s">
        <v>428</v>
      </c>
      <c r="AI67" s="8" t="s">
        <v>429</v>
      </c>
      <c r="AJ67" s="8" t="s">
        <v>471</v>
      </c>
      <c r="AK67" s="8">
        <v>1</v>
      </c>
      <c r="AL67" s="8" t="s">
        <v>541</v>
      </c>
      <c r="AM67" s="8" t="s">
        <v>656</v>
      </c>
      <c r="AN67" s="8" t="s">
        <v>657</v>
      </c>
      <c r="AO67" s="8" t="s">
        <v>848</v>
      </c>
      <c r="AP67" s="8" t="s">
        <v>849</v>
      </c>
      <c r="AQ67" s="8" t="s">
        <v>850</v>
      </c>
    </row>
    <row r="68" spans="1:46" x14ac:dyDescent="0.2">
      <c r="A68" s="8">
        <v>2018</v>
      </c>
      <c r="B68" s="8">
        <v>1</v>
      </c>
      <c r="C68" s="8">
        <v>28</v>
      </c>
      <c r="D68" s="8" t="s">
        <v>79</v>
      </c>
      <c r="E68" s="8" t="s">
        <v>175</v>
      </c>
      <c r="F68" s="8" t="s">
        <v>176</v>
      </c>
      <c r="G68" s="9">
        <v>28</v>
      </c>
      <c r="H68" s="8" t="s">
        <v>12</v>
      </c>
      <c r="I68" s="8" t="s">
        <v>13</v>
      </c>
      <c r="J68" s="8">
        <v>4</v>
      </c>
      <c r="K68" s="8">
        <v>4</v>
      </c>
      <c r="L68" s="8">
        <v>1</v>
      </c>
      <c r="M68" s="8">
        <v>1</v>
      </c>
      <c r="N68" s="8">
        <v>0</v>
      </c>
      <c r="O68" s="8">
        <v>0</v>
      </c>
      <c r="P68" s="21">
        <v>2</v>
      </c>
      <c r="Q68" s="21">
        <v>2</v>
      </c>
      <c r="R68" s="22">
        <v>0.5</v>
      </c>
      <c r="S68" s="22">
        <v>0.5</v>
      </c>
      <c r="T68" s="8" t="s">
        <v>1059</v>
      </c>
      <c r="U68" s="8" t="s">
        <v>1060</v>
      </c>
      <c r="V68" s="8" t="s">
        <v>333</v>
      </c>
      <c r="W68" s="8" t="s">
        <v>334</v>
      </c>
      <c r="X68" s="8">
        <v>1</v>
      </c>
      <c r="Y68" s="8">
        <v>1</v>
      </c>
      <c r="Z68" s="8">
        <v>0</v>
      </c>
      <c r="AA68" s="8">
        <v>0</v>
      </c>
      <c r="AB68" s="8">
        <v>0</v>
      </c>
      <c r="AC68" s="8">
        <v>0</v>
      </c>
      <c r="AD68" s="8">
        <v>1</v>
      </c>
      <c r="AE68" s="8">
        <v>0</v>
      </c>
      <c r="AF68" s="8">
        <v>0</v>
      </c>
      <c r="AG68" s="9">
        <v>1</v>
      </c>
      <c r="AH68" s="8" t="s">
        <v>363</v>
      </c>
      <c r="AI68" s="8" t="s">
        <v>424</v>
      </c>
      <c r="AJ68" s="8" t="s">
        <v>425</v>
      </c>
      <c r="AK68" s="8">
        <v>0</v>
      </c>
      <c r="AL68" s="8" t="s">
        <v>539</v>
      </c>
      <c r="AM68" s="8" t="s">
        <v>550</v>
      </c>
      <c r="AO68" s="8" t="s">
        <v>844</v>
      </c>
      <c r="AP68" s="8" t="s">
        <v>845</v>
      </c>
    </row>
    <row r="69" spans="1:46" x14ac:dyDescent="0.2">
      <c r="A69" s="8">
        <v>2018</v>
      </c>
      <c r="B69" s="8">
        <v>6</v>
      </c>
      <c r="C69" s="8">
        <v>28</v>
      </c>
      <c r="D69" s="8" t="s">
        <v>183</v>
      </c>
      <c r="E69" s="8" t="s">
        <v>184</v>
      </c>
      <c r="F69" s="8" t="s">
        <v>185</v>
      </c>
      <c r="G69" s="9">
        <v>38</v>
      </c>
      <c r="H69" s="8" t="s">
        <v>12</v>
      </c>
      <c r="I69" s="8" t="s">
        <v>13</v>
      </c>
      <c r="J69" s="8">
        <v>5</v>
      </c>
      <c r="K69" s="8">
        <v>5</v>
      </c>
      <c r="L69" s="8">
        <v>2</v>
      </c>
      <c r="M69" s="8">
        <v>0</v>
      </c>
      <c r="N69" s="8">
        <v>0</v>
      </c>
      <c r="O69" s="8">
        <v>0</v>
      </c>
      <c r="P69" s="21">
        <v>3</v>
      </c>
      <c r="Q69" s="21">
        <v>2</v>
      </c>
      <c r="R69" s="22">
        <f>3/5</f>
        <v>0.6</v>
      </c>
      <c r="S69" s="22">
        <f>2/5</f>
        <v>0.4</v>
      </c>
      <c r="T69" s="8" t="s">
        <v>1065</v>
      </c>
      <c r="U69" s="8" t="s">
        <v>1066</v>
      </c>
      <c r="V69" s="8" t="s">
        <v>339</v>
      </c>
      <c r="W69" s="8" t="s">
        <v>339</v>
      </c>
      <c r="X69" s="8">
        <v>0</v>
      </c>
      <c r="Y69" s="8">
        <v>0</v>
      </c>
      <c r="Z69" s="8">
        <v>1</v>
      </c>
      <c r="AA69" s="8">
        <v>0</v>
      </c>
      <c r="AB69" s="8">
        <v>0</v>
      </c>
      <c r="AC69" s="8">
        <v>1</v>
      </c>
      <c r="AD69" s="8">
        <v>0</v>
      </c>
      <c r="AE69" s="8">
        <v>0</v>
      </c>
      <c r="AF69" s="8">
        <v>0</v>
      </c>
      <c r="AG69" s="9">
        <v>0</v>
      </c>
      <c r="AH69" s="8" t="s">
        <v>363</v>
      </c>
      <c r="AI69" s="8" t="s">
        <v>432</v>
      </c>
      <c r="AJ69" s="8" t="s">
        <v>473</v>
      </c>
      <c r="AK69" s="8">
        <v>1</v>
      </c>
      <c r="AL69" s="8" t="s">
        <v>543</v>
      </c>
      <c r="AM69" s="8" t="s">
        <v>660</v>
      </c>
      <c r="AN69" s="8" t="s">
        <v>661</v>
      </c>
      <c r="AO69" s="8" t="s">
        <v>854</v>
      </c>
      <c r="AP69" s="10" t="s">
        <v>855</v>
      </c>
      <c r="AQ69" s="10" t="s">
        <v>856</v>
      </c>
    </row>
    <row r="70" spans="1:46" x14ac:dyDescent="0.2">
      <c r="A70" s="8">
        <v>2018</v>
      </c>
      <c r="B70" s="8">
        <v>10</v>
      </c>
      <c r="C70" s="8">
        <v>27</v>
      </c>
      <c r="D70" s="8" t="s">
        <v>79</v>
      </c>
      <c r="E70" s="8" t="s">
        <v>186</v>
      </c>
      <c r="F70" s="8" t="s">
        <v>187</v>
      </c>
      <c r="G70" s="9">
        <v>46</v>
      </c>
      <c r="H70" s="8" t="s">
        <v>12</v>
      </c>
      <c r="I70" s="8" t="s">
        <v>13</v>
      </c>
      <c r="J70" s="8">
        <v>11</v>
      </c>
      <c r="K70" s="8">
        <v>11</v>
      </c>
      <c r="L70" s="8">
        <v>6</v>
      </c>
      <c r="M70" s="8">
        <v>0</v>
      </c>
      <c r="N70" s="8">
        <v>0</v>
      </c>
      <c r="O70" s="8" t="s">
        <v>923</v>
      </c>
      <c r="P70" s="21">
        <v>8</v>
      </c>
      <c r="Q70" s="21">
        <v>3</v>
      </c>
      <c r="R70" s="22">
        <v>0.72727272727272729</v>
      </c>
      <c r="S70" s="22">
        <v>0.27272727272727271</v>
      </c>
      <c r="T70" s="8" t="s">
        <v>1067</v>
      </c>
      <c r="U70" s="8" t="s">
        <v>1068</v>
      </c>
      <c r="V70" s="8" t="s">
        <v>340</v>
      </c>
      <c r="W70" s="8" t="s">
        <v>341</v>
      </c>
      <c r="X70" s="8">
        <v>1</v>
      </c>
      <c r="Y70" s="8">
        <v>1</v>
      </c>
      <c r="Z70" s="8">
        <v>0</v>
      </c>
      <c r="AA70" s="8">
        <v>0</v>
      </c>
      <c r="AB70" s="8">
        <v>0</v>
      </c>
      <c r="AC70" s="8">
        <v>0</v>
      </c>
      <c r="AD70" s="8">
        <v>1</v>
      </c>
      <c r="AE70" s="8">
        <v>0</v>
      </c>
      <c r="AF70" s="8">
        <v>0</v>
      </c>
      <c r="AG70" s="9">
        <v>0</v>
      </c>
      <c r="AH70" s="8" t="s">
        <v>433</v>
      </c>
      <c r="AI70" s="8" t="s">
        <v>434</v>
      </c>
      <c r="AJ70" s="8" t="s">
        <v>474</v>
      </c>
      <c r="AK70" s="8">
        <v>0</v>
      </c>
      <c r="AL70" s="8" t="s">
        <v>544</v>
      </c>
      <c r="AM70" s="8" t="s">
        <v>662</v>
      </c>
      <c r="AN70" s="8" t="s">
        <v>663</v>
      </c>
      <c r="AO70" s="8" t="s">
        <v>857</v>
      </c>
      <c r="AP70" s="8" t="s">
        <v>858</v>
      </c>
      <c r="AQ70" s="8" t="s">
        <v>859</v>
      </c>
    </row>
    <row r="71" spans="1:46" x14ac:dyDescent="0.2">
      <c r="A71" s="8">
        <v>2018</v>
      </c>
      <c r="B71" s="8">
        <v>2</v>
      </c>
      <c r="C71" s="8">
        <v>14</v>
      </c>
      <c r="D71" s="8" t="s">
        <v>34</v>
      </c>
      <c r="E71" s="8" t="s">
        <v>177</v>
      </c>
      <c r="F71" s="8" t="s">
        <v>178</v>
      </c>
      <c r="G71" s="9">
        <v>19</v>
      </c>
      <c r="H71" s="8" t="s">
        <v>37</v>
      </c>
      <c r="I71" s="8" t="s">
        <v>13</v>
      </c>
      <c r="J71" s="8">
        <v>17</v>
      </c>
      <c r="K71" s="8">
        <v>17</v>
      </c>
      <c r="L71" s="8">
        <v>15</v>
      </c>
      <c r="M71" s="8">
        <v>0</v>
      </c>
      <c r="N71" s="8">
        <v>0</v>
      </c>
      <c r="O71" s="8">
        <v>0</v>
      </c>
      <c r="P71" s="21">
        <v>9</v>
      </c>
      <c r="Q71" s="21">
        <v>8</v>
      </c>
      <c r="R71" s="22">
        <v>0.52941176470588236</v>
      </c>
      <c r="S71" s="22">
        <v>0.47058823529411764</v>
      </c>
      <c r="T71" s="8" t="s">
        <v>987</v>
      </c>
      <c r="U71" s="8" t="s">
        <v>1061</v>
      </c>
      <c r="V71" s="8" t="s">
        <v>335</v>
      </c>
      <c r="W71" s="8" t="s">
        <v>335</v>
      </c>
      <c r="X71" s="8">
        <v>0</v>
      </c>
      <c r="Y71" s="8">
        <v>1</v>
      </c>
      <c r="Z71" s="8">
        <v>0</v>
      </c>
      <c r="AA71" s="8">
        <v>0</v>
      </c>
      <c r="AB71" s="8">
        <v>1</v>
      </c>
      <c r="AC71" s="8">
        <v>0</v>
      </c>
      <c r="AD71" s="8">
        <v>0</v>
      </c>
      <c r="AE71" s="8">
        <v>0</v>
      </c>
      <c r="AF71" s="8">
        <v>0</v>
      </c>
      <c r="AG71" s="9">
        <v>0</v>
      </c>
      <c r="AH71" s="8" t="s">
        <v>363</v>
      </c>
      <c r="AI71" s="8" t="s">
        <v>426</v>
      </c>
      <c r="AJ71" s="8" t="s">
        <v>427</v>
      </c>
      <c r="AK71" s="8">
        <v>1</v>
      </c>
      <c r="AL71" s="8" t="s">
        <v>540</v>
      </c>
      <c r="AM71" s="8" t="s">
        <v>654</v>
      </c>
      <c r="AN71" s="8" t="s">
        <v>655</v>
      </c>
      <c r="AO71" s="8" t="s">
        <v>846</v>
      </c>
      <c r="AP71" s="8" t="s">
        <v>847</v>
      </c>
    </row>
    <row r="72" spans="1:46" x14ac:dyDescent="0.2">
      <c r="A72" s="8">
        <v>2018</v>
      </c>
      <c r="B72" s="8">
        <v>5</v>
      </c>
      <c r="C72" s="8">
        <v>18</v>
      </c>
      <c r="D72" s="8" t="s">
        <v>27</v>
      </c>
      <c r="E72" s="8" t="s">
        <v>181</v>
      </c>
      <c r="F72" s="8" t="s">
        <v>182</v>
      </c>
      <c r="G72" s="9">
        <v>17</v>
      </c>
      <c r="H72" s="8" t="s">
        <v>12</v>
      </c>
      <c r="I72" s="8" t="s">
        <v>13</v>
      </c>
      <c r="J72" s="8">
        <v>10</v>
      </c>
      <c r="K72" s="8">
        <v>10</v>
      </c>
      <c r="L72" s="8">
        <v>13</v>
      </c>
      <c r="M72" s="8">
        <v>0</v>
      </c>
      <c r="N72" s="8">
        <v>0</v>
      </c>
      <c r="O72" s="8">
        <v>0</v>
      </c>
      <c r="P72" s="21">
        <v>4</v>
      </c>
      <c r="Q72" s="21">
        <v>6</v>
      </c>
      <c r="R72" s="22">
        <v>0.4</v>
      </c>
      <c r="S72" s="22">
        <v>0.6</v>
      </c>
      <c r="T72" s="8" t="s">
        <v>987</v>
      </c>
      <c r="U72" s="8" t="s">
        <v>1064</v>
      </c>
      <c r="V72" s="8" t="s">
        <v>338</v>
      </c>
      <c r="W72" s="8" t="s">
        <v>338</v>
      </c>
      <c r="X72" s="8">
        <v>1</v>
      </c>
      <c r="Y72" s="8">
        <v>0</v>
      </c>
      <c r="Z72" s="8">
        <v>1</v>
      </c>
      <c r="AA72" s="8">
        <v>0</v>
      </c>
      <c r="AB72" s="8">
        <v>0</v>
      </c>
      <c r="AC72" s="8">
        <v>0</v>
      </c>
      <c r="AD72" s="8">
        <v>0</v>
      </c>
      <c r="AE72" s="8">
        <v>1</v>
      </c>
      <c r="AF72" s="8">
        <v>0</v>
      </c>
      <c r="AG72" s="9">
        <v>0</v>
      </c>
      <c r="AH72" s="8" t="s">
        <v>430</v>
      </c>
      <c r="AI72" s="8" t="s">
        <v>431</v>
      </c>
      <c r="AJ72" s="8" t="s">
        <v>472</v>
      </c>
      <c r="AK72" s="8">
        <v>0</v>
      </c>
      <c r="AL72" s="8" t="s">
        <v>542</v>
      </c>
      <c r="AM72" s="8" t="s">
        <v>658</v>
      </c>
      <c r="AN72" s="8" t="s">
        <v>659</v>
      </c>
      <c r="AO72" s="8" t="s">
        <v>851</v>
      </c>
      <c r="AP72" s="8" t="s">
        <v>852</v>
      </c>
      <c r="AQ72" s="8" t="s">
        <v>853</v>
      </c>
    </row>
    <row r="73" spans="1:46" x14ac:dyDescent="0.2">
      <c r="A73" s="8">
        <v>2019</v>
      </c>
      <c r="B73" s="8">
        <v>8</v>
      </c>
      <c r="C73" s="8">
        <v>3</v>
      </c>
      <c r="D73" s="8" t="s">
        <v>27</v>
      </c>
      <c r="E73" s="8" t="s">
        <v>195</v>
      </c>
      <c r="F73" s="8" t="s">
        <v>196</v>
      </c>
      <c r="G73" s="9">
        <v>21</v>
      </c>
      <c r="H73" s="8" t="s">
        <v>12</v>
      </c>
      <c r="I73" s="8" t="s">
        <v>13</v>
      </c>
      <c r="J73" s="8">
        <v>22</v>
      </c>
      <c r="K73" s="8">
        <v>22</v>
      </c>
      <c r="L73" s="8">
        <v>24</v>
      </c>
      <c r="M73" s="8">
        <v>0</v>
      </c>
      <c r="N73" s="8">
        <v>0</v>
      </c>
      <c r="O73" s="8" t="s">
        <v>927</v>
      </c>
      <c r="P73" s="21">
        <v>12</v>
      </c>
      <c r="Q73" s="21">
        <v>10</v>
      </c>
      <c r="R73" s="22">
        <v>0.54545454545454541</v>
      </c>
      <c r="S73" s="22">
        <v>0.45454545454545453</v>
      </c>
      <c r="T73" s="8" t="s">
        <v>1077</v>
      </c>
      <c r="U73" s="8" t="s">
        <v>1078</v>
      </c>
      <c r="V73" s="8" t="s">
        <v>346</v>
      </c>
      <c r="W73" s="8" t="s">
        <v>346</v>
      </c>
      <c r="X73" s="8">
        <v>0</v>
      </c>
      <c r="Y73" s="8">
        <v>1</v>
      </c>
      <c r="Z73" s="8">
        <v>0</v>
      </c>
      <c r="AA73" s="8">
        <v>0</v>
      </c>
      <c r="AB73" s="8">
        <v>1</v>
      </c>
      <c r="AC73" s="8">
        <v>0</v>
      </c>
      <c r="AD73" s="8">
        <v>0</v>
      </c>
      <c r="AE73" s="8">
        <v>0</v>
      </c>
      <c r="AF73" s="8">
        <v>0</v>
      </c>
      <c r="AG73" s="9">
        <v>1</v>
      </c>
      <c r="AH73" s="8" t="s">
        <v>363</v>
      </c>
      <c r="AI73" s="8" t="s">
        <v>437</v>
      </c>
      <c r="AJ73" s="8" t="s">
        <v>438</v>
      </c>
      <c r="AK73" s="8">
        <v>0</v>
      </c>
      <c r="AL73" s="8" t="s">
        <v>550</v>
      </c>
      <c r="AM73" s="8" t="s">
        <v>550</v>
      </c>
      <c r="AO73" s="8" t="s">
        <v>875</v>
      </c>
      <c r="AP73" s="8" t="s">
        <v>876</v>
      </c>
      <c r="AQ73" s="8" t="s">
        <v>877</v>
      </c>
      <c r="AR73" s="8" t="s">
        <v>878</v>
      </c>
    </row>
    <row r="74" spans="1:46" x14ac:dyDescent="0.2">
      <c r="A74" s="8">
        <v>2019</v>
      </c>
      <c r="B74" s="8">
        <v>1</v>
      </c>
      <c r="C74" s="8">
        <v>23</v>
      </c>
      <c r="D74" s="8" t="s">
        <v>34</v>
      </c>
      <c r="E74" s="8" t="s">
        <v>190</v>
      </c>
      <c r="F74" s="8" t="s">
        <v>191</v>
      </c>
      <c r="G74" s="9">
        <v>21</v>
      </c>
      <c r="H74" s="8" t="s">
        <v>12</v>
      </c>
      <c r="I74" s="8" t="s">
        <v>13</v>
      </c>
      <c r="J74" s="8">
        <v>5</v>
      </c>
      <c r="K74" s="8">
        <v>5</v>
      </c>
      <c r="L74" s="8">
        <v>0</v>
      </c>
      <c r="M74" s="8">
        <v>0</v>
      </c>
      <c r="N74" s="8">
        <v>0</v>
      </c>
      <c r="O74" s="8">
        <v>0</v>
      </c>
      <c r="P74" s="21">
        <v>0</v>
      </c>
      <c r="Q74" s="21">
        <v>5</v>
      </c>
      <c r="R74" s="22">
        <v>0</v>
      </c>
      <c r="S74" s="22">
        <v>1</v>
      </c>
      <c r="T74" s="8" t="s">
        <v>1071</v>
      </c>
      <c r="U74" s="8" t="s">
        <v>1072</v>
      </c>
      <c r="V74" s="8" t="s">
        <v>343</v>
      </c>
      <c r="W74" s="8" t="s">
        <v>343</v>
      </c>
      <c r="X74" s="8">
        <v>1</v>
      </c>
      <c r="Y74" s="8">
        <v>0</v>
      </c>
      <c r="Z74" s="8">
        <v>0</v>
      </c>
      <c r="AA74" s="8">
        <v>1</v>
      </c>
      <c r="AB74" s="8">
        <v>0</v>
      </c>
      <c r="AC74" s="8">
        <v>0</v>
      </c>
      <c r="AD74" s="8">
        <v>0</v>
      </c>
      <c r="AE74" s="8">
        <v>0</v>
      </c>
      <c r="AF74" s="8">
        <v>0</v>
      </c>
      <c r="AG74" s="9">
        <v>0</v>
      </c>
      <c r="AH74" s="8" t="s">
        <v>363</v>
      </c>
      <c r="AI74" s="8" t="s">
        <v>364</v>
      </c>
      <c r="AJ74" s="8" t="s">
        <v>449</v>
      </c>
      <c r="AK74" s="8">
        <v>1</v>
      </c>
      <c r="AL74" s="8" t="s">
        <v>546</v>
      </c>
      <c r="AM74" s="8" t="s">
        <v>666</v>
      </c>
      <c r="AN74" s="8" t="s">
        <v>667</v>
      </c>
      <c r="AO74" s="8" t="s">
        <v>865</v>
      </c>
      <c r="AP74" s="8" t="s">
        <v>866</v>
      </c>
      <c r="AQ74" s="8" t="s">
        <v>867</v>
      </c>
    </row>
    <row r="75" spans="1:46" x14ac:dyDescent="0.2">
      <c r="A75" s="8">
        <v>2019</v>
      </c>
      <c r="B75" s="8">
        <v>8</v>
      </c>
      <c r="C75" s="8">
        <v>4</v>
      </c>
      <c r="D75" s="8" t="s">
        <v>63</v>
      </c>
      <c r="E75" s="8" t="s">
        <v>197</v>
      </c>
      <c r="F75" s="8" t="s">
        <v>198</v>
      </c>
      <c r="G75" s="9">
        <v>24</v>
      </c>
      <c r="H75" s="8" t="s">
        <v>12</v>
      </c>
      <c r="I75" s="8" t="s">
        <v>13</v>
      </c>
      <c r="J75" s="8">
        <v>9</v>
      </c>
      <c r="K75" s="8">
        <v>9</v>
      </c>
      <c r="L75" s="8">
        <v>27</v>
      </c>
      <c r="M75" s="8">
        <v>0</v>
      </c>
      <c r="N75" s="8">
        <v>1</v>
      </c>
      <c r="O75" s="8">
        <v>0</v>
      </c>
      <c r="P75" s="21">
        <v>5</v>
      </c>
      <c r="Q75" s="21">
        <v>4</v>
      </c>
      <c r="R75" s="22">
        <v>0.55555555555555558</v>
      </c>
      <c r="S75" s="22">
        <v>0.44444444444444442</v>
      </c>
      <c r="T75" s="8" t="s">
        <v>1079</v>
      </c>
      <c r="U75" s="8" t="s">
        <v>1080</v>
      </c>
      <c r="V75" s="8" t="s">
        <v>347</v>
      </c>
      <c r="W75" s="8" t="s">
        <v>348</v>
      </c>
      <c r="X75" s="8">
        <v>1</v>
      </c>
      <c r="Y75" s="8">
        <v>0</v>
      </c>
      <c r="Z75" s="8">
        <v>0</v>
      </c>
      <c r="AA75" s="8">
        <v>1</v>
      </c>
      <c r="AB75" s="8">
        <v>0</v>
      </c>
      <c r="AC75" s="8">
        <v>0</v>
      </c>
      <c r="AD75" s="8">
        <v>0</v>
      </c>
      <c r="AE75" s="8">
        <v>0</v>
      </c>
      <c r="AF75" s="8">
        <v>0</v>
      </c>
      <c r="AG75" s="9">
        <v>1</v>
      </c>
      <c r="AH75" s="8" t="s">
        <v>439</v>
      </c>
      <c r="AI75" s="8" t="s">
        <v>440</v>
      </c>
      <c r="AJ75" s="8" t="s">
        <v>475</v>
      </c>
      <c r="AK75" s="8">
        <v>1</v>
      </c>
      <c r="AL75" s="8" t="s">
        <v>551</v>
      </c>
      <c r="AM75" s="8" t="s">
        <v>672</v>
      </c>
      <c r="AN75" s="8" t="s">
        <v>673</v>
      </c>
      <c r="AO75" s="8" t="s">
        <v>879</v>
      </c>
      <c r="AP75" s="8" t="s">
        <v>880</v>
      </c>
      <c r="AQ75" s="8" t="s">
        <v>881</v>
      </c>
      <c r="AR75" s="8" t="s">
        <v>882</v>
      </c>
    </row>
    <row r="76" spans="1:46" x14ac:dyDescent="0.2">
      <c r="A76" s="8">
        <v>2019</v>
      </c>
      <c r="B76" s="8">
        <v>5</v>
      </c>
      <c r="C76" s="8">
        <v>31</v>
      </c>
      <c r="D76" s="8" t="s">
        <v>85</v>
      </c>
      <c r="E76" s="8" t="s">
        <v>193</v>
      </c>
      <c r="F76" s="8" t="s">
        <v>194</v>
      </c>
      <c r="G76" s="9">
        <v>40</v>
      </c>
      <c r="H76" s="8" t="s">
        <v>43</v>
      </c>
      <c r="I76" s="8" t="s">
        <v>13</v>
      </c>
      <c r="J76" s="8">
        <v>12</v>
      </c>
      <c r="K76" s="8">
        <v>12</v>
      </c>
      <c r="L76" s="8">
        <v>5</v>
      </c>
      <c r="M76" s="8">
        <v>0</v>
      </c>
      <c r="N76" s="8">
        <v>1</v>
      </c>
      <c r="O76" s="8">
        <v>0</v>
      </c>
      <c r="P76" s="21">
        <v>7</v>
      </c>
      <c r="Q76" s="21">
        <v>5</v>
      </c>
      <c r="R76" s="22">
        <v>0.58333333333333337</v>
      </c>
      <c r="S76" s="22">
        <v>0.41666666666666669</v>
      </c>
      <c r="T76" s="8" t="s">
        <v>1075</v>
      </c>
      <c r="U76" s="8" t="s">
        <v>1076</v>
      </c>
      <c r="V76" s="8" t="s">
        <v>345</v>
      </c>
      <c r="W76" s="8" t="s">
        <v>345</v>
      </c>
      <c r="X76" s="8">
        <v>1</v>
      </c>
      <c r="Y76" s="8">
        <v>0</v>
      </c>
      <c r="Z76" s="8">
        <v>0</v>
      </c>
      <c r="AA76" s="8">
        <v>1</v>
      </c>
      <c r="AB76" s="8">
        <v>0</v>
      </c>
      <c r="AC76" s="8">
        <v>0</v>
      </c>
      <c r="AD76" s="8">
        <v>0</v>
      </c>
      <c r="AE76" s="8">
        <v>0</v>
      </c>
      <c r="AF76" s="8">
        <v>0</v>
      </c>
      <c r="AG76" s="9">
        <v>0</v>
      </c>
      <c r="AH76" s="8" t="s">
        <v>363</v>
      </c>
      <c r="AI76" s="8" t="s">
        <v>364</v>
      </c>
      <c r="AJ76" s="8" t="s">
        <v>449</v>
      </c>
      <c r="AK76" s="8">
        <v>0</v>
      </c>
      <c r="AL76" s="8" t="s">
        <v>549</v>
      </c>
      <c r="AM76" s="8" t="s">
        <v>670</v>
      </c>
      <c r="AN76" s="8" t="s">
        <v>671</v>
      </c>
      <c r="AO76" s="8" t="s">
        <v>872</v>
      </c>
      <c r="AP76" s="8" t="s">
        <v>873</v>
      </c>
      <c r="AQ76" s="8" t="s">
        <v>874</v>
      </c>
    </row>
    <row r="77" spans="1:46" x14ac:dyDescent="0.2">
      <c r="A77" s="8">
        <v>2019</v>
      </c>
      <c r="B77" s="8">
        <v>2</v>
      </c>
      <c r="C77" s="8">
        <v>15</v>
      </c>
      <c r="D77" s="8" t="s">
        <v>53</v>
      </c>
      <c r="E77" s="8" t="s">
        <v>129</v>
      </c>
      <c r="F77" s="8" t="s">
        <v>192</v>
      </c>
      <c r="G77" s="9">
        <v>45</v>
      </c>
      <c r="H77" s="8" t="s">
        <v>43</v>
      </c>
      <c r="I77" s="8" t="s">
        <v>13</v>
      </c>
      <c r="J77" s="8">
        <v>5</v>
      </c>
      <c r="K77" s="8">
        <v>5</v>
      </c>
      <c r="L77" s="8">
        <v>7</v>
      </c>
      <c r="M77" s="8">
        <v>0</v>
      </c>
      <c r="N77" s="8">
        <v>1</v>
      </c>
      <c r="O77" s="8">
        <v>0</v>
      </c>
      <c r="P77" s="21">
        <v>5</v>
      </c>
      <c r="Q77" s="21">
        <v>0</v>
      </c>
      <c r="R77" s="22">
        <v>1</v>
      </c>
      <c r="S77" s="22">
        <v>0</v>
      </c>
      <c r="T77" s="8" t="s">
        <v>1073</v>
      </c>
      <c r="U77" s="8" t="s">
        <v>1074</v>
      </c>
      <c r="V77" s="8" t="s">
        <v>344</v>
      </c>
      <c r="W77" s="8" t="s">
        <v>344</v>
      </c>
      <c r="X77" s="8">
        <v>1</v>
      </c>
      <c r="Y77" s="8">
        <v>0</v>
      </c>
      <c r="Z77" s="8">
        <v>0</v>
      </c>
      <c r="AA77" s="8">
        <v>1</v>
      </c>
      <c r="AB77" s="8">
        <v>0</v>
      </c>
      <c r="AC77" s="8">
        <v>0</v>
      </c>
      <c r="AD77" s="8">
        <v>0</v>
      </c>
      <c r="AE77" s="8">
        <v>0</v>
      </c>
      <c r="AF77" s="8">
        <v>0</v>
      </c>
      <c r="AG77" s="9">
        <v>0</v>
      </c>
      <c r="AH77" s="8" t="s">
        <v>363</v>
      </c>
      <c r="AI77" s="8" t="s">
        <v>364</v>
      </c>
      <c r="AJ77" s="8" t="s">
        <v>449</v>
      </c>
      <c r="AK77" s="8" t="s">
        <v>548</v>
      </c>
      <c r="AL77" s="8" t="s">
        <v>547</v>
      </c>
      <c r="AM77" s="8" t="s">
        <v>668</v>
      </c>
      <c r="AN77" s="8" t="s">
        <v>669</v>
      </c>
      <c r="AO77" s="8" t="s">
        <v>868</v>
      </c>
      <c r="AP77" s="8" t="s">
        <v>869</v>
      </c>
      <c r="AQ77" s="8" t="s">
        <v>870</v>
      </c>
      <c r="AR77" s="8" t="s">
        <v>871</v>
      </c>
    </row>
    <row r="78" spans="1:46" x14ac:dyDescent="0.2">
      <c r="A78" s="18">
        <v>2020</v>
      </c>
      <c r="B78" s="18">
        <v>3</v>
      </c>
      <c r="C78" s="18">
        <v>15</v>
      </c>
      <c r="D78" s="18" t="s">
        <v>56</v>
      </c>
      <c r="E78" s="18" t="s">
        <v>201</v>
      </c>
      <c r="F78" s="18" t="s">
        <v>202</v>
      </c>
      <c r="G78" s="14">
        <v>31</v>
      </c>
      <c r="H78" s="18" t="s">
        <v>37</v>
      </c>
      <c r="I78" s="18" t="s">
        <v>13</v>
      </c>
      <c r="J78" s="18">
        <v>4</v>
      </c>
      <c r="K78" s="18">
        <v>4</v>
      </c>
      <c r="L78" s="18">
        <v>2</v>
      </c>
      <c r="M78" s="18">
        <v>1</v>
      </c>
      <c r="N78" s="18">
        <v>0</v>
      </c>
      <c r="O78" s="18">
        <v>0</v>
      </c>
      <c r="P78" s="23">
        <v>4</v>
      </c>
      <c r="Q78" s="23">
        <v>0</v>
      </c>
      <c r="R78" s="24">
        <v>1</v>
      </c>
      <c r="S78" s="24">
        <v>0</v>
      </c>
      <c r="T78" s="18" t="s">
        <v>1083</v>
      </c>
      <c r="U78" s="18" t="s">
        <v>1084</v>
      </c>
      <c r="V78" s="18" t="s">
        <v>350</v>
      </c>
      <c r="W78" s="18"/>
      <c r="X78" s="18">
        <v>1</v>
      </c>
      <c r="Y78" s="18">
        <v>1</v>
      </c>
      <c r="Z78" s="18">
        <v>0</v>
      </c>
      <c r="AA78" s="18">
        <v>0</v>
      </c>
      <c r="AB78" s="18">
        <v>0</v>
      </c>
      <c r="AC78" s="18">
        <v>0</v>
      </c>
      <c r="AD78" s="18">
        <v>1</v>
      </c>
      <c r="AE78" s="18">
        <v>0</v>
      </c>
      <c r="AF78" s="18">
        <v>0</v>
      </c>
      <c r="AG78" s="15" t="s">
        <v>1122</v>
      </c>
      <c r="AH78" s="18" t="s">
        <v>363</v>
      </c>
      <c r="AI78" s="18" t="s">
        <v>364</v>
      </c>
      <c r="AJ78" s="18" t="s">
        <v>449</v>
      </c>
      <c r="AK78" s="18">
        <v>0</v>
      </c>
      <c r="AL78" s="18" t="s">
        <v>553</v>
      </c>
      <c r="AM78" s="18" t="s">
        <v>675</v>
      </c>
      <c r="AN78" s="18" t="s">
        <v>676</v>
      </c>
      <c r="AO78" s="18" t="s">
        <v>676</v>
      </c>
      <c r="AP78" s="18" t="s">
        <v>887</v>
      </c>
      <c r="AQ78" s="18" t="s">
        <v>888</v>
      </c>
      <c r="AR78" s="18"/>
      <c r="AS78" s="18"/>
      <c r="AT78" s="18"/>
    </row>
    <row r="79" spans="1:46" s="18" customFormat="1" x14ac:dyDescent="0.2">
      <c r="A79" s="8">
        <v>2020</v>
      </c>
      <c r="B79" s="8">
        <v>2</v>
      </c>
      <c r="C79" s="8">
        <v>26</v>
      </c>
      <c r="D79" s="8" t="s">
        <v>60</v>
      </c>
      <c r="E79" s="8" t="s">
        <v>199</v>
      </c>
      <c r="F79" s="8" t="s">
        <v>200</v>
      </c>
      <c r="G79" s="9">
        <v>51</v>
      </c>
      <c r="H79" s="8" t="s">
        <v>43</v>
      </c>
      <c r="I79" s="8" t="s">
        <v>13</v>
      </c>
      <c r="J79" s="8">
        <v>5</v>
      </c>
      <c r="K79" s="8">
        <v>5</v>
      </c>
      <c r="L79" s="8">
        <v>0</v>
      </c>
      <c r="M79" s="8">
        <v>1</v>
      </c>
      <c r="N79" s="8">
        <v>0</v>
      </c>
      <c r="O79" s="8">
        <v>0</v>
      </c>
      <c r="P79" s="21">
        <v>5</v>
      </c>
      <c r="Q79" s="21">
        <v>0</v>
      </c>
      <c r="R79" s="22">
        <v>1</v>
      </c>
      <c r="S79" s="22">
        <v>0</v>
      </c>
      <c r="T79" s="8" t="s">
        <v>1081</v>
      </c>
      <c r="U79" s="8" t="s">
        <v>1082</v>
      </c>
      <c r="V79" s="8" t="s">
        <v>349</v>
      </c>
      <c r="W79" s="8" t="s">
        <v>232</v>
      </c>
      <c r="X79" s="8">
        <v>1</v>
      </c>
      <c r="Y79" s="8">
        <v>0</v>
      </c>
      <c r="Z79" s="8">
        <v>0</v>
      </c>
      <c r="AA79" s="8">
        <v>1</v>
      </c>
      <c r="AB79" s="8">
        <v>0</v>
      </c>
      <c r="AC79" s="8">
        <v>0</v>
      </c>
      <c r="AD79" s="8">
        <v>0</v>
      </c>
      <c r="AE79" s="8">
        <v>0</v>
      </c>
      <c r="AF79" s="8">
        <v>0</v>
      </c>
      <c r="AG79" s="9">
        <v>0</v>
      </c>
      <c r="AH79" s="8" t="s">
        <v>363</v>
      </c>
      <c r="AI79" s="8" t="s">
        <v>441</v>
      </c>
      <c r="AJ79" s="8" t="s">
        <v>442</v>
      </c>
      <c r="AK79" s="8">
        <v>0</v>
      </c>
      <c r="AL79" s="8" t="s">
        <v>552</v>
      </c>
      <c r="AM79" s="8" t="s">
        <v>552</v>
      </c>
      <c r="AN79" s="8" t="s">
        <v>674</v>
      </c>
      <c r="AO79" s="8" t="s">
        <v>883</v>
      </c>
      <c r="AP79" s="8" t="s">
        <v>884</v>
      </c>
      <c r="AQ79" s="8" t="s">
        <v>885</v>
      </c>
      <c r="AR79" s="8" t="s">
        <v>886</v>
      </c>
      <c r="AS79" s="8"/>
      <c r="AT79" s="8"/>
    </row>
    <row r="80" spans="1:46" s="18" customFormat="1" x14ac:dyDescent="0.2">
      <c r="A80" s="8">
        <v>2021</v>
      </c>
      <c r="B80" s="8">
        <v>4</v>
      </c>
      <c r="C80" s="8">
        <v>15</v>
      </c>
      <c r="D80" s="8" t="s">
        <v>44</v>
      </c>
      <c r="E80" s="8" t="s">
        <v>218</v>
      </c>
      <c r="F80" s="8" t="s">
        <v>219</v>
      </c>
      <c r="G80" s="9">
        <v>19</v>
      </c>
      <c r="H80" s="8" t="s">
        <v>12</v>
      </c>
      <c r="I80" s="8" t="s">
        <v>13</v>
      </c>
      <c r="J80" s="8">
        <v>8</v>
      </c>
      <c r="K80" s="8">
        <v>8</v>
      </c>
      <c r="L80" s="8">
        <v>7</v>
      </c>
      <c r="M80" s="8">
        <v>1</v>
      </c>
      <c r="N80" s="8">
        <v>0</v>
      </c>
      <c r="O80" s="8"/>
      <c r="P80" s="21">
        <v>3</v>
      </c>
      <c r="Q80" s="21">
        <v>5</v>
      </c>
      <c r="R80" s="22">
        <v>0.375</v>
      </c>
      <c r="S80" s="22">
        <v>0.625</v>
      </c>
      <c r="T80" s="8" t="s">
        <v>1091</v>
      </c>
      <c r="U80" s="8" t="s">
        <v>1092</v>
      </c>
      <c r="V80" s="8" t="s">
        <v>358</v>
      </c>
      <c r="W80" s="8" t="s">
        <v>358</v>
      </c>
      <c r="X80" s="8">
        <v>0</v>
      </c>
      <c r="Y80" s="8">
        <v>1</v>
      </c>
      <c r="Z80" s="8">
        <v>0</v>
      </c>
      <c r="AA80" s="8">
        <v>0</v>
      </c>
      <c r="AB80" s="8">
        <v>1</v>
      </c>
      <c r="AC80" s="8">
        <v>0</v>
      </c>
      <c r="AD80" s="8">
        <v>0</v>
      </c>
      <c r="AE80" s="8">
        <v>0</v>
      </c>
      <c r="AF80" s="8">
        <v>0</v>
      </c>
      <c r="AG80" s="9">
        <v>0</v>
      </c>
      <c r="AH80" s="8" t="s">
        <v>363</v>
      </c>
      <c r="AI80" s="8" t="s">
        <v>444</v>
      </c>
      <c r="AJ80" s="8" t="s">
        <v>445</v>
      </c>
      <c r="AK80" s="8">
        <v>1</v>
      </c>
      <c r="AL80" s="8" t="s">
        <v>561</v>
      </c>
      <c r="AM80" s="8" t="s">
        <v>687</v>
      </c>
      <c r="AN80" s="8" t="s">
        <v>688</v>
      </c>
      <c r="AO80" s="8" t="s">
        <v>903</v>
      </c>
      <c r="AP80" s="8" t="s">
        <v>904</v>
      </c>
      <c r="AQ80" s="8" t="s">
        <v>905</v>
      </c>
      <c r="AR80" s="8"/>
      <c r="AS80" s="8"/>
      <c r="AT80" s="8"/>
    </row>
    <row r="81" spans="1:46" x14ac:dyDescent="0.2">
      <c r="A81" s="8">
        <v>2021</v>
      </c>
      <c r="B81" s="8">
        <v>3</v>
      </c>
      <c r="C81" s="8">
        <v>22</v>
      </c>
      <c r="D81" s="8" t="s">
        <v>20</v>
      </c>
      <c r="E81" s="8" t="s">
        <v>214</v>
      </c>
      <c r="F81" s="8" t="s">
        <v>215</v>
      </c>
      <c r="G81" s="9">
        <v>21</v>
      </c>
      <c r="H81" s="8" t="s">
        <v>108</v>
      </c>
      <c r="I81" s="8" t="s">
        <v>13</v>
      </c>
      <c r="J81" s="8">
        <v>10</v>
      </c>
      <c r="K81" s="8">
        <v>10</v>
      </c>
      <c r="L81" s="8">
        <v>1</v>
      </c>
      <c r="M81" s="8">
        <v>0</v>
      </c>
      <c r="N81" s="8">
        <v>0</v>
      </c>
      <c r="O81" s="8">
        <v>0</v>
      </c>
      <c r="P81" s="21">
        <v>4</v>
      </c>
      <c r="Q81" s="21">
        <v>6</v>
      </c>
      <c r="R81" s="22">
        <v>0.4</v>
      </c>
      <c r="S81" s="22">
        <v>0.6</v>
      </c>
      <c r="T81" s="8" t="s">
        <v>1087</v>
      </c>
      <c r="U81" s="8" t="s">
        <v>1088</v>
      </c>
      <c r="V81" s="8" t="s">
        <v>354</v>
      </c>
      <c r="W81" s="8" t="s">
        <v>355</v>
      </c>
      <c r="X81" s="8">
        <v>1</v>
      </c>
      <c r="Y81" s="8">
        <v>0</v>
      </c>
      <c r="Z81" s="8">
        <v>0</v>
      </c>
      <c r="AA81" s="8">
        <v>1</v>
      </c>
      <c r="AB81" s="8">
        <v>0</v>
      </c>
      <c r="AC81" s="8">
        <v>0</v>
      </c>
      <c r="AD81" s="8">
        <v>0</v>
      </c>
      <c r="AE81" s="8">
        <v>0</v>
      </c>
      <c r="AF81" s="8">
        <v>0</v>
      </c>
      <c r="AG81" s="9">
        <v>0</v>
      </c>
      <c r="AH81" s="8" t="s">
        <v>382</v>
      </c>
      <c r="AI81" s="8" t="s">
        <v>443</v>
      </c>
      <c r="AJ81" s="8" t="s">
        <v>477</v>
      </c>
      <c r="AK81" s="8">
        <v>0</v>
      </c>
      <c r="AL81" s="8" t="s">
        <v>560</v>
      </c>
      <c r="AM81" s="8" t="s">
        <v>683</v>
      </c>
      <c r="AN81" s="8" t="s">
        <v>684</v>
      </c>
      <c r="AO81" s="8" t="s">
        <v>899</v>
      </c>
      <c r="AP81" s="8" t="s">
        <v>900</v>
      </c>
      <c r="AQ81" s="8" t="s">
        <v>1121</v>
      </c>
    </row>
    <row r="82" spans="1:46" s="18" customFormat="1" x14ac:dyDescent="0.2">
      <c r="A82" s="18">
        <v>2021</v>
      </c>
      <c r="B82" s="18">
        <v>3</v>
      </c>
      <c r="C82" s="18">
        <v>31</v>
      </c>
      <c r="D82" s="18" t="s">
        <v>72</v>
      </c>
      <c r="E82" s="18" t="s">
        <v>216</v>
      </c>
      <c r="F82" s="18" t="s">
        <v>217</v>
      </c>
      <c r="G82" s="14">
        <v>44</v>
      </c>
      <c r="H82" s="18" t="s">
        <v>37</v>
      </c>
      <c r="I82" s="18" t="s">
        <v>13</v>
      </c>
      <c r="J82" s="18">
        <v>4</v>
      </c>
      <c r="K82" s="18">
        <v>4</v>
      </c>
      <c r="L82" s="18">
        <v>1</v>
      </c>
      <c r="M82" s="18">
        <v>0</v>
      </c>
      <c r="N82" s="18">
        <v>0</v>
      </c>
      <c r="O82" s="18">
        <v>0</v>
      </c>
      <c r="P82" s="23">
        <v>2</v>
      </c>
      <c r="Q82" s="23">
        <v>2</v>
      </c>
      <c r="R82" s="24">
        <v>0.5</v>
      </c>
      <c r="S82" s="24">
        <v>0.5</v>
      </c>
      <c r="T82" s="18" t="s">
        <v>1089</v>
      </c>
      <c r="U82" s="18" t="s">
        <v>1090</v>
      </c>
      <c r="V82" s="18" t="s">
        <v>356</v>
      </c>
      <c r="W82" s="18" t="s">
        <v>357</v>
      </c>
      <c r="X82" s="18">
        <v>1</v>
      </c>
      <c r="Y82" s="18">
        <v>0</v>
      </c>
      <c r="Z82" s="18">
        <v>0</v>
      </c>
      <c r="AA82" s="18">
        <v>1</v>
      </c>
      <c r="AB82" s="18">
        <v>0</v>
      </c>
      <c r="AC82" s="18">
        <v>0</v>
      </c>
      <c r="AD82" s="18">
        <v>0</v>
      </c>
      <c r="AE82" s="18">
        <v>0</v>
      </c>
      <c r="AF82" s="18">
        <v>0</v>
      </c>
      <c r="AG82" s="15">
        <v>0</v>
      </c>
      <c r="AH82" s="18" t="s">
        <v>363</v>
      </c>
      <c r="AI82" s="18" t="s">
        <v>364</v>
      </c>
      <c r="AJ82" s="18" t="s">
        <v>449</v>
      </c>
      <c r="AK82" s="18">
        <v>0</v>
      </c>
      <c r="AL82" s="18" t="s">
        <v>550</v>
      </c>
      <c r="AM82" s="18" t="s">
        <v>685</v>
      </c>
      <c r="AN82" s="18" t="s">
        <v>686</v>
      </c>
      <c r="AO82" s="18" t="s">
        <v>901</v>
      </c>
      <c r="AP82" s="18" t="s">
        <v>902</v>
      </c>
    </row>
    <row r="83" spans="1:46" x14ac:dyDescent="0.2">
      <c r="A83" s="18">
        <v>2021</v>
      </c>
      <c r="B83" s="18">
        <v>3</v>
      </c>
      <c r="C83" s="18">
        <v>16</v>
      </c>
      <c r="D83" s="18" t="s">
        <v>24</v>
      </c>
      <c r="E83" s="18" t="s">
        <v>212</v>
      </c>
      <c r="F83" s="18" t="s">
        <v>213</v>
      </c>
      <c r="G83" s="14">
        <v>21</v>
      </c>
      <c r="H83" s="18" t="s">
        <v>12</v>
      </c>
      <c r="I83" s="18" t="s">
        <v>13</v>
      </c>
      <c r="J83" s="18">
        <v>8</v>
      </c>
      <c r="K83" s="18">
        <v>8</v>
      </c>
      <c r="L83" s="18">
        <v>1</v>
      </c>
      <c r="M83" s="18">
        <v>0</v>
      </c>
      <c r="N83" s="18">
        <v>0</v>
      </c>
      <c r="O83" s="18"/>
      <c r="P83" s="23">
        <v>1</v>
      </c>
      <c r="Q83" s="23">
        <v>7</v>
      </c>
      <c r="R83" s="24">
        <v>0.125</v>
      </c>
      <c r="S83" s="24">
        <v>0.875</v>
      </c>
      <c r="T83" s="18" t="s">
        <v>1085</v>
      </c>
      <c r="U83" s="18" t="s">
        <v>1086</v>
      </c>
      <c r="V83" s="18" t="s">
        <v>260</v>
      </c>
      <c r="W83" s="18" t="s">
        <v>260</v>
      </c>
      <c r="X83" s="18">
        <v>1</v>
      </c>
      <c r="Y83" s="18">
        <v>0</v>
      </c>
      <c r="Z83" s="18">
        <v>0</v>
      </c>
      <c r="AA83" s="18">
        <v>1</v>
      </c>
      <c r="AB83" s="18">
        <v>0</v>
      </c>
      <c r="AC83" s="18">
        <v>0</v>
      </c>
      <c r="AD83" s="18">
        <v>0</v>
      </c>
      <c r="AE83" s="18">
        <v>0</v>
      </c>
      <c r="AF83" s="18">
        <v>0</v>
      </c>
      <c r="AG83" s="15">
        <v>1</v>
      </c>
      <c r="AH83" s="18" t="s">
        <v>387</v>
      </c>
      <c r="AI83" s="18" t="s">
        <v>364</v>
      </c>
      <c r="AJ83" s="18" t="s">
        <v>476</v>
      </c>
      <c r="AK83" s="18" t="s">
        <v>559</v>
      </c>
      <c r="AL83" s="18" t="s">
        <v>558</v>
      </c>
      <c r="AM83" s="18" t="s">
        <v>681</v>
      </c>
      <c r="AN83" s="18" t="s">
        <v>682</v>
      </c>
      <c r="AO83" s="18" t="s">
        <v>897</v>
      </c>
      <c r="AP83" s="18" t="s">
        <v>898</v>
      </c>
      <c r="AQ83" s="18"/>
      <c r="AR83" s="18"/>
      <c r="AS83" s="18"/>
      <c r="AT83" s="18"/>
    </row>
    <row r="84" spans="1:46" x14ac:dyDescent="0.2">
      <c r="A84" s="8">
        <v>2021</v>
      </c>
      <c r="B84" s="8">
        <v>10</v>
      </c>
      <c r="C84" s="8">
        <v>21</v>
      </c>
      <c r="D84" s="8" t="s">
        <v>76</v>
      </c>
      <c r="E84" s="8" t="s">
        <v>224</v>
      </c>
      <c r="F84" s="8" t="s">
        <v>225</v>
      </c>
      <c r="G84" s="9">
        <v>22</v>
      </c>
      <c r="H84" s="8" t="s">
        <v>43</v>
      </c>
      <c r="I84" s="8" t="s">
        <v>13</v>
      </c>
      <c r="J84" s="8">
        <v>4</v>
      </c>
      <c r="K84" s="8">
        <v>4</v>
      </c>
      <c r="L84" s="8">
        <v>0</v>
      </c>
      <c r="M84" s="8">
        <v>0</v>
      </c>
      <c r="N84" s="8">
        <v>0</v>
      </c>
      <c r="O84" s="8">
        <v>0</v>
      </c>
      <c r="P84" s="21">
        <v>2</v>
      </c>
      <c r="Q84" s="21">
        <v>2</v>
      </c>
      <c r="R84" s="22">
        <v>0.5</v>
      </c>
      <c r="S84" s="22">
        <v>0.5</v>
      </c>
      <c r="T84" s="8" t="s">
        <v>1097</v>
      </c>
      <c r="U84" s="8" t="s">
        <v>1098</v>
      </c>
      <c r="V84" s="8" t="s">
        <v>1105</v>
      </c>
      <c r="W84" s="8" t="s">
        <v>1105</v>
      </c>
      <c r="X84" s="8">
        <v>1</v>
      </c>
      <c r="Y84" s="8">
        <v>0</v>
      </c>
      <c r="Z84" s="8">
        <v>0</v>
      </c>
      <c r="AA84" s="8">
        <v>1</v>
      </c>
      <c r="AB84" s="8">
        <v>0</v>
      </c>
      <c r="AC84" s="8">
        <v>0</v>
      </c>
      <c r="AD84" s="8">
        <v>0</v>
      </c>
      <c r="AE84" s="8">
        <v>0</v>
      </c>
      <c r="AF84" s="8">
        <v>0</v>
      </c>
      <c r="AG84" s="9">
        <v>1</v>
      </c>
      <c r="AH84" s="8" t="s">
        <v>363</v>
      </c>
      <c r="AI84" s="8" t="s">
        <v>364</v>
      </c>
      <c r="AJ84" s="8" t="s">
        <v>449</v>
      </c>
      <c r="AK84" s="8">
        <v>1</v>
      </c>
      <c r="AL84" s="8" t="s">
        <v>563</v>
      </c>
      <c r="AM84" s="8" t="s">
        <v>1106</v>
      </c>
      <c r="AN84" s="8" t="s">
        <v>691</v>
      </c>
      <c r="AO84" s="8" t="s">
        <v>910</v>
      </c>
      <c r="AP84" s="8" t="s">
        <v>911</v>
      </c>
    </row>
    <row r="85" spans="1:46" x14ac:dyDescent="0.2">
      <c r="A85" s="8">
        <v>2021</v>
      </c>
      <c r="B85" s="8">
        <v>9</v>
      </c>
      <c r="C85" s="8">
        <v>12</v>
      </c>
      <c r="D85" s="8" t="s">
        <v>68</v>
      </c>
      <c r="E85" s="8" t="s">
        <v>222</v>
      </c>
      <c r="F85" s="8" t="s">
        <v>223</v>
      </c>
      <c r="G85" s="9">
        <v>38</v>
      </c>
      <c r="H85" s="8" t="s">
        <v>43</v>
      </c>
      <c r="I85" s="8" t="s">
        <v>13</v>
      </c>
      <c r="J85" s="8">
        <v>4</v>
      </c>
      <c r="K85" s="8">
        <v>4</v>
      </c>
      <c r="L85" s="8">
        <v>0</v>
      </c>
      <c r="M85" s="8">
        <v>0</v>
      </c>
      <c r="N85" s="8">
        <v>0</v>
      </c>
      <c r="O85" s="8">
        <v>0</v>
      </c>
      <c r="P85" s="21">
        <v>2</v>
      </c>
      <c r="Q85" s="21">
        <v>2</v>
      </c>
      <c r="R85" s="22">
        <v>0.5</v>
      </c>
      <c r="S85" s="22">
        <v>0.5</v>
      </c>
      <c r="T85" s="8" t="s">
        <v>1095</v>
      </c>
      <c r="U85" s="8" t="s">
        <v>1096</v>
      </c>
      <c r="V85" s="8" t="s">
        <v>946</v>
      </c>
      <c r="W85" s="8" t="s">
        <v>309</v>
      </c>
      <c r="X85" s="8">
        <v>1</v>
      </c>
      <c r="Y85" s="8">
        <v>0</v>
      </c>
      <c r="Z85" s="8">
        <v>0</v>
      </c>
      <c r="AA85" s="8">
        <v>1</v>
      </c>
      <c r="AB85" s="8">
        <v>0</v>
      </c>
      <c r="AC85" s="8">
        <v>0</v>
      </c>
      <c r="AD85" s="8">
        <v>0</v>
      </c>
      <c r="AE85" s="8">
        <v>0</v>
      </c>
      <c r="AF85" s="8">
        <v>0</v>
      </c>
      <c r="AG85" s="9">
        <v>1</v>
      </c>
      <c r="AH85" s="8" t="s">
        <v>363</v>
      </c>
      <c r="AI85" s="8" t="s">
        <v>364</v>
      </c>
      <c r="AJ85" s="8" t="s">
        <v>449</v>
      </c>
      <c r="AK85" s="8">
        <v>0</v>
      </c>
      <c r="AL85" s="8" t="s">
        <v>550</v>
      </c>
      <c r="AM85" s="8" t="s">
        <v>550</v>
      </c>
      <c r="AO85" s="8" t="s">
        <v>909</v>
      </c>
      <c r="AP85" s="11" t="s">
        <v>1103</v>
      </c>
      <c r="AQ85" s="11" t="s">
        <v>1104</v>
      </c>
    </row>
    <row r="86" spans="1:46" x14ac:dyDescent="0.2">
      <c r="A86" s="8">
        <v>2021</v>
      </c>
      <c r="B86" s="8">
        <v>11</v>
      </c>
      <c r="C86" s="8">
        <v>30</v>
      </c>
      <c r="D86" s="8" t="s">
        <v>159</v>
      </c>
      <c r="E86" s="8" t="s">
        <v>226</v>
      </c>
      <c r="F86" s="8" t="s">
        <v>227</v>
      </c>
      <c r="G86" s="9">
        <v>15</v>
      </c>
      <c r="H86" s="8" t="s">
        <v>12</v>
      </c>
      <c r="I86" s="8" t="s">
        <v>13</v>
      </c>
      <c r="J86" s="8">
        <v>4</v>
      </c>
      <c r="K86" s="8">
        <v>4</v>
      </c>
      <c r="L86" s="8">
        <v>7</v>
      </c>
      <c r="M86" s="8">
        <v>0</v>
      </c>
      <c r="N86" s="8">
        <v>0</v>
      </c>
      <c r="O86" s="8">
        <v>0</v>
      </c>
      <c r="P86" s="21">
        <v>2</v>
      </c>
      <c r="Q86" s="21">
        <v>2</v>
      </c>
      <c r="R86" s="22">
        <v>0.5</v>
      </c>
      <c r="S86" s="22">
        <v>0.5</v>
      </c>
      <c r="T86" s="8" t="s">
        <v>987</v>
      </c>
      <c r="U86" s="8" t="s">
        <v>1099</v>
      </c>
      <c r="V86" s="8" t="s">
        <v>1107</v>
      </c>
      <c r="W86" s="8" t="s">
        <v>1107</v>
      </c>
      <c r="X86" s="8">
        <v>1</v>
      </c>
      <c r="Y86" s="8">
        <v>0</v>
      </c>
      <c r="Z86" s="8">
        <v>0</v>
      </c>
      <c r="AA86" s="8">
        <v>1</v>
      </c>
      <c r="AB86" s="8">
        <v>0</v>
      </c>
      <c r="AC86" s="8">
        <v>0</v>
      </c>
      <c r="AD86" s="8">
        <v>0</v>
      </c>
      <c r="AE86" s="8">
        <v>0</v>
      </c>
      <c r="AF86" s="8">
        <v>0</v>
      </c>
      <c r="AG86" s="9">
        <v>0</v>
      </c>
      <c r="AH86" s="8" t="s">
        <v>1108</v>
      </c>
      <c r="AI86" s="8" t="s">
        <v>364</v>
      </c>
      <c r="AJ86" s="11" t="s">
        <v>1109</v>
      </c>
      <c r="AK86" s="8">
        <v>1</v>
      </c>
      <c r="AL86" s="8" t="s">
        <v>1112</v>
      </c>
      <c r="AM86" s="8" t="s">
        <v>1110</v>
      </c>
      <c r="AN86" s="8" t="s">
        <v>1111</v>
      </c>
      <c r="AO86" s="11" t="s">
        <v>1113</v>
      </c>
      <c r="AP86" s="11" t="s">
        <v>1114</v>
      </c>
    </row>
    <row r="87" spans="1:46" x14ac:dyDescent="0.2">
      <c r="A87" s="8">
        <v>2021</v>
      </c>
      <c r="B87" s="8">
        <v>5</v>
      </c>
      <c r="C87" s="8">
        <v>26</v>
      </c>
      <c r="D87" s="8" t="s">
        <v>72</v>
      </c>
      <c r="E87" s="8" t="s">
        <v>220</v>
      </c>
      <c r="F87" s="8" t="s">
        <v>221</v>
      </c>
      <c r="G87" s="9">
        <v>57</v>
      </c>
      <c r="H87" s="8" t="s">
        <v>12</v>
      </c>
      <c r="I87" s="8" t="s">
        <v>13</v>
      </c>
      <c r="J87" s="8">
        <v>9</v>
      </c>
      <c r="K87" s="8">
        <v>9</v>
      </c>
      <c r="L87" s="8">
        <v>0</v>
      </c>
      <c r="M87" s="8">
        <v>1</v>
      </c>
      <c r="N87" s="8">
        <v>0</v>
      </c>
      <c r="O87" s="8">
        <v>0</v>
      </c>
      <c r="P87" s="21">
        <v>9</v>
      </c>
      <c r="Q87" s="21">
        <v>0</v>
      </c>
      <c r="R87" s="22">
        <v>1</v>
      </c>
      <c r="S87" s="22">
        <v>0</v>
      </c>
      <c r="T87" s="8" t="s">
        <v>1093</v>
      </c>
      <c r="U87" s="8" t="s">
        <v>1094</v>
      </c>
      <c r="V87" s="8" t="s">
        <v>359</v>
      </c>
      <c r="W87" s="8" t="s">
        <v>359</v>
      </c>
      <c r="X87" s="8">
        <v>1</v>
      </c>
      <c r="Y87" s="8">
        <v>0</v>
      </c>
      <c r="Z87" s="8">
        <v>0</v>
      </c>
      <c r="AA87" s="8">
        <v>1</v>
      </c>
      <c r="AB87" s="8">
        <v>0</v>
      </c>
      <c r="AC87" s="8">
        <v>0</v>
      </c>
      <c r="AD87" s="8">
        <v>0</v>
      </c>
      <c r="AE87" s="8">
        <v>0</v>
      </c>
      <c r="AF87" s="8">
        <v>0</v>
      </c>
      <c r="AG87" s="9">
        <v>0</v>
      </c>
      <c r="AH87" s="8" t="s">
        <v>363</v>
      </c>
      <c r="AI87" s="8" t="s">
        <v>446</v>
      </c>
      <c r="AJ87" s="8" t="s">
        <v>447</v>
      </c>
      <c r="AK87" s="8">
        <v>0</v>
      </c>
      <c r="AL87" s="8" t="s">
        <v>562</v>
      </c>
      <c r="AM87" s="8" t="s">
        <v>689</v>
      </c>
      <c r="AN87" s="8" t="s">
        <v>690</v>
      </c>
      <c r="AO87" s="8" t="s">
        <v>1120</v>
      </c>
      <c r="AP87" s="8" t="s">
        <v>907</v>
      </c>
      <c r="AQ87" s="8" t="s">
        <v>908</v>
      </c>
      <c r="AR87" s="8" t="s">
        <v>906</v>
      </c>
    </row>
    <row r="88" spans="1:46" x14ac:dyDescent="0.2">
      <c r="A88" s="8">
        <v>2022</v>
      </c>
      <c r="B88" s="8">
        <v>5</v>
      </c>
      <c r="C88" s="8">
        <v>14</v>
      </c>
      <c r="D88" s="8" t="s">
        <v>103</v>
      </c>
      <c r="E88" s="8" t="s">
        <v>230</v>
      </c>
      <c r="F88" s="8" t="s">
        <v>231</v>
      </c>
      <c r="G88" s="9">
        <v>18</v>
      </c>
      <c r="H88" s="8" t="s">
        <v>12</v>
      </c>
      <c r="I88" s="8" t="s">
        <v>13</v>
      </c>
      <c r="J88" s="8">
        <v>10</v>
      </c>
      <c r="K88" s="8">
        <v>10</v>
      </c>
      <c r="L88" s="8">
        <v>3</v>
      </c>
      <c r="M88" s="8">
        <v>0</v>
      </c>
      <c r="N88" s="8">
        <v>0</v>
      </c>
      <c r="O88" s="8">
        <v>0</v>
      </c>
      <c r="P88" s="21">
        <v>4</v>
      </c>
      <c r="Q88" s="21">
        <v>6</v>
      </c>
      <c r="R88" s="22">
        <v>0.4</v>
      </c>
      <c r="S88" s="22">
        <v>0.6</v>
      </c>
      <c r="T88" s="8" t="s">
        <v>1101</v>
      </c>
      <c r="U88" s="8" t="s">
        <v>1102</v>
      </c>
      <c r="V88" s="8" t="s">
        <v>360</v>
      </c>
      <c r="W88" s="8" t="s">
        <v>360</v>
      </c>
      <c r="X88" s="8">
        <v>0</v>
      </c>
      <c r="Y88" s="8">
        <v>1</v>
      </c>
      <c r="Z88" s="8">
        <v>0</v>
      </c>
      <c r="AA88" s="8">
        <v>0</v>
      </c>
      <c r="AB88" s="8">
        <v>1</v>
      </c>
      <c r="AC88" s="8">
        <v>0</v>
      </c>
      <c r="AD88" s="8">
        <v>0</v>
      </c>
      <c r="AE88" s="8">
        <v>0</v>
      </c>
      <c r="AF88" s="8">
        <v>0</v>
      </c>
      <c r="AG88" s="9">
        <v>0</v>
      </c>
      <c r="AH88" s="8" t="s">
        <v>363</v>
      </c>
      <c r="AI88" s="8" t="s">
        <v>448</v>
      </c>
      <c r="AJ88" s="8" t="s">
        <v>478</v>
      </c>
      <c r="AK88" s="8">
        <v>1</v>
      </c>
      <c r="AL88" s="8" t="s">
        <v>564</v>
      </c>
      <c r="AM88" s="8" t="s">
        <v>692</v>
      </c>
      <c r="AN88" s="8" t="s">
        <v>693</v>
      </c>
      <c r="AO88" s="8" t="s">
        <v>913</v>
      </c>
      <c r="AP88" s="8" t="s">
        <v>914</v>
      </c>
    </row>
    <row r="89" spans="1:46" x14ac:dyDescent="0.2">
      <c r="A89" s="8">
        <v>2022</v>
      </c>
      <c r="B89" s="8">
        <v>2</v>
      </c>
      <c r="C89" s="8">
        <v>28</v>
      </c>
      <c r="D89" s="8" t="s">
        <v>72</v>
      </c>
      <c r="E89" s="8" t="s">
        <v>228</v>
      </c>
      <c r="F89" s="8" t="s">
        <v>229</v>
      </c>
      <c r="G89" s="9">
        <v>39</v>
      </c>
      <c r="H89" s="8" t="s">
        <v>37</v>
      </c>
      <c r="I89" s="8" t="s">
        <v>13</v>
      </c>
      <c r="J89" s="8">
        <v>4</v>
      </c>
      <c r="K89" s="8">
        <v>4</v>
      </c>
      <c r="L89" s="8">
        <v>0</v>
      </c>
      <c r="M89" s="8">
        <v>1</v>
      </c>
      <c r="N89" s="8">
        <v>0</v>
      </c>
      <c r="O89" s="8">
        <v>0</v>
      </c>
      <c r="P89" s="21">
        <v>1</v>
      </c>
      <c r="Q89" s="21">
        <v>3</v>
      </c>
      <c r="R89" s="22">
        <v>0.25</v>
      </c>
      <c r="S89" s="22">
        <v>0.75</v>
      </c>
      <c r="T89" s="8" t="s">
        <v>958</v>
      </c>
      <c r="U89" s="8" t="s">
        <v>1100</v>
      </c>
      <c r="V89" s="8" t="s">
        <v>1116</v>
      </c>
      <c r="W89" s="8" t="s">
        <v>1116</v>
      </c>
      <c r="X89" s="8">
        <v>0</v>
      </c>
      <c r="Y89" s="8">
        <v>1</v>
      </c>
      <c r="Z89" s="8">
        <v>0</v>
      </c>
      <c r="AA89" s="8">
        <v>0</v>
      </c>
      <c r="AB89" s="8">
        <v>1</v>
      </c>
      <c r="AC89" s="8">
        <v>0</v>
      </c>
      <c r="AD89" s="8">
        <v>0</v>
      </c>
      <c r="AE89" s="8">
        <v>0</v>
      </c>
      <c r="AF89" s="8">
        <v>0</v>
      </c>
      <c r="AG89" s="9">
        <v>0</v>
      </c>
      <c r="AH89" s="8" t="s">
        <v>363</v>
      </c>
      <c r="AI89" s="8" t="s">
        <v>364</v>
      </c>
      <c r="AJ89" s="8" t="s">
        <v>449</v>
      </c>
      <c r="AK89" s="8">
        <v>1</v>
      </c>
      <c r="AL89" s="8" t="s">
        <v>1119</v>
      </c>
      <c r="AM89" s="8" t="s">
        <v>1118</v>
      </c>
      <c r="AN89" s="11" t="s">
        <v>1117</v>
      </c>
      <c r="AO89" s="8" t="s">
        <v>912</v>
      </c>
      <c r="AP89" s="11" t="s">
        <v>1115</v>
      </c>
    </row>
  </sheetData>
  <autoFilter ref="A1:AT89" xr:uid="{4A345FFD-16F5-924E-9BF1-EDBC119E0334}">
    <sortState xmlns:xlrd2="http://schemas.microsoft.com/office/spreadsheetml/2017/richdata2" ref="A2:AT89">
      <sortCondition ref="A1:A89"/>
    </sortState>
  </autoFilter>
  <sortState xmlns:xlrd2="http://schemas.microsoft.com/office/spreadsheetml/2017/richdata2" ref="A2:AT89">
    <sortCondition ref="A2:A89"/>
    <sortCondition ref="B2:B89"/>
    <sortCondition ref="C2:C89"/>
  </sortState>
  <hyperlinks>
    <hyperlink ref="AP85" r:id="rId1" xr:uid="{2D9A0CDF-D870-6941-A043-0ABB91C97D07}"/>
    <hyperlink ref="AQ85" r:id="rId2" xr:uid="{4EBBA180-4C96-6A44-A27A-4926E1A600F6}"/>
    <hyperlink ref="AJ86" r:id="rId3" xr:uid="{C9309A66-2C58-D444-804F-F7C6A2AA9B45}"/>
    <hyperlink ref="AO86" r:id="rId4" xr:uid="{266EF5B9-3714-924F-8C3F-22868BF320EA}"/>
    <hyperlink ref="AP86" r:id="rId5" xr:uid="{A8608DF0-EEA2-FA4E-95FE-045C0844A952}"/>
    <hyperlink ref="AP89" r:id="rId6" xr:uid="{84EA8006-4AFF-AF4F-8BB3-94A656BC5DA9}"/>
    <hyperlink ref="AN89" r:id="rId7" xr:uid="{4F02A1A6-55EE-A746-ACC6-C9D6BEF8339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173C9-6D36-3D4C-8213-F4DBFAD282EF}">
  <dimension ref="A1:X89"/>
  <sheetViews>
    <sheetView topLeftCell="M1" workbookViewId="0">
      <selection activeCell="T48" sqref="T48"/>
    </sheetView>
  </sheetViews>
  <sheetFormatPr baseColWidth="10" defaultRowHeight="16" x14ac:dyDescent="0.2"/>
  <cols>
    <col min="1" max="5" width="10.83203125" style="25"/>
    <col min="6" max="6" width="41" style="25" bestFit="1" customWidth="1"/>
    <col min="7" max="7" width="24" bestFit="1" customWidth="1"/>
    <col min="8" max="8" width="21.5" bestFit="1" customWidth="1"/>
    <col min="9" max="9" width="24.33203125" bestFit="1" customWidth="1"/>
    <col min="10" max="10" width="14.5" bestFit="1" customWidth="1"/>
    <col min="11" max="11" width="17.5" bestFit="1" customWidth="1"/>
    <col min="12" max="12" width="23.6640625" bestFit="1" customWidth="1"/>
    <col min="13" max="13" width="18.33203125" bestFit="1" customWidth="1"/>
    <col min="15" max="15" width="24" bestFit="1" customWidth="1"/>
    <col min="16" max="16" width="21.5" bestFit="1" customWidth="1"/>
    <col min="17" max="17" width="24.33203125" bestFit="1" customWidth="1"/>
    <col min="18" max="18" width="14.5" bestFit="1" customWidth="1"/>
    <col min="19" max="19" width="17.5" bestFit="1" customWidth="1"/>
    <col min="20" max="20" width="23.6640625" bestFit="1" customWidth="1"/>
    <col min="21" max="21" width="12.83203125" bestFit="1" customWidth="1"/>
  </cols>
  <sheetData>
    <row r="1" spans="1:24" x14ac:dyDescent="0.2">
      <c r="A1" s="27" t="s">
        <v>0</v>
      </c>
      <c r="B1" s="27" t="s">
        <v>1</v>
      </c>
      <c r="C1" s="27" t="s">
        <v>2</v>
      </c>
      <c r="D1" s="27" t="s">
        <v>3</v>
      </c>
      <c r="E1" s="27" t="s">
        <v>4</v>
      </c>
      <c r="F1" s="27" t="s">
        <v>5</v>
      </c>
      <c r="G1" t="s">
        <v>235</v>
      </c>
      <c r="H1" t="s">
        <v>236</v>
      </c>
      <c r="I1" t="s">
        <v>237</v>
      </c>
      <c r="J1" t="s">
        <v>240</v>
      </c>
      <c r="K1" t="s">
        <v>241</v>
      </c>
      <c r="L1" t="s">
        <v>242</v>
      </c>
      <c r="M1" t="s">
        <v>243</v>
      </c>
      <c r="O1" t="s">
        <v>235</v>
      </c>
      <c r="P1" t="s">
        <v>236</v>
      </c>
      <c r="Q1" t="s">
        <v>237</v>
      </c>
      <c r="R1" t="s">
        <v>240</v>
      </c>
      <c r="S1" t="s">
        <v>241</v>
      </c>
      <c r="T1" t="s">
        <v>242</v>
      </c>
      <c r="W1" s="12" t="s">
        <v>1132</v>
      </c>
      <c r="X1" s="12" t="s">
        <v>1133</v>
      </c>
    </row>
    <row r="2" spans="1:24" x14ac:dyDescent="0.2">
      <c r="A2" s="25">
        <v>1998</v>
      </c>
      <c r="B2" s="25">
        <v>3</v>
      </c>
      <c r="C2" s="25">
        <v>7</v>
      </c>
      <c r="D2" s="25" t="s">
        <v>9</v>
      </c>
      <c r="E2" s="25" t="s">
        <v>10</v>
      </c>
      <c r="F2" s="25" t="s">
        <v>11</v>
      </c>
      <c r="G2">
        <v>1</v>
      </c>
      <c r="H2">
        <v>0</v>
      </c>
      <c r="I2">
        <v>0</v>
      </c>
      <c r="J2">
        <v>0</v>
      </c>
      <c r="K2">
        <v>0</v>
      </c>
      <c r="L2">
        <v>0</v>
      </c>
      <c r="M2">
        <v>0</v>
      </c>
      <c r="O2" s="2">
        <f t="shared" ref="O2:T2" si="0">AVERAGE(G2:G89)</f>
        <v>0.56818181818181823</v>
      </c>
      <c r="P2" s="2">
        <f t="shared" si="0"/>
        <v>0.13636363636363635</v>
      </c>
      <c r="Q2" s="2">
        <f t="shared" si="0"/>
        <v>3.4090909090909088E-2</v>
      </c>
      <c r="R2" s="2">
        <f t="shared" si="0"/>
        <v>0.11363636363636363</v>
      </c>
      <c r="S2" s="2">
        <f t="shared" si="0"/>
        <v>9.0909090909090912E-2</v>
      </c>
      <c r="T2" s="2">
        <f t="shared" si="0"/>
        <v>3.4090909090909088E-2</v>
      </c>
      <c r="U2" s="2"/>
      <c r="W2" s="12">
        <f>1-X2</f>
        <v>0.85365853658536583</v>
      </c>
      <c r="X2" s="12">
        <f>AVERAGE(M2:M89)</f>
        <v>0.14634146341463414</v>
      </c>
    </row>
    <row r="3" spans="1:24" x14ac:dyDescent="0.2">
      <c r="A3" s="25">
        <v>1998</v>
      </c>
      <c r="B3" s="25">
        <v>3</v>
      </c>
      <c r="C3" s="25">
        <v>24</v>
      </c>
      <c r="D3" s="25" t="s">
        <v>14</v>
      </c>
      <c r="E3" s="25" t="s">
        <v>15</v>
      </c>
      <c r="F3" s="25" t="s">
        <v>16</v>
      </c>
      <c r="G3">
        <v>0</v>
      </c>
      <c r="H3">
        <v>1</v>
      </c>
      <c r="I3">
        <v>0</v>
      </c>
      <c r="J3">
        <v>0</v>
      </c>
      <c r="K3">
        <v>0</v>
      </c>
      <c r="L3">
        <v>0</v>
      </c>
      <c r="M3">
        <v>0</v>
      </c>
      <c r="W3" s="26">
        <f>1-0.03773585</f>
        <v>0.96226414999999998</v>
      </c>
      <c r="X3" s="26">
        <v>3.7699999999999997E-2</v>
      </c>
    </row>
    <row r="4" spans="1:24" x14ac:dyDescent="0.2">
      <c r="A4" s="25">
        <v>1999</v>
      </c>
      <c r="B4" s="25">
        <v>4</v>
      </c>
      <c r="C4" s="25">
        <v>20</v>
      </c>
      <c r="D4" s="25" t="s">
        <v>20</v>
      </c>
      <c r="E4" s="25" t="s">
        <v>21</v>
      </c>
      <c r="F4" s="25" t="s">
        <v>22</v>
      </c>
      <c r="G4">
        <v>0</v>
      </c>
      <c r="H4">
        <v>0</v>
      </c>
      <c r="I4">
        <v>0</v>
      </c>
      <c r="J4">
        <v>0</v>
      </c>
      <c r="K4">
        <v>0</v>
      </c>
      <c r="L4">
        <v>1</v>
      </c>
      <c r="M4">
        <v>0</v>
      </c>
    </row>
    <row r="5" spans="1:24" x14ac:dyDescent="0.2">
      <c r="A5" s="25">
        <v>1999</v>
      </c>
      <c r="B5" s="25">
        <v>6</v>
      </c>
      <c r="C5" s="25">
        <v>3</v>
      </c>
      <c r="D5" s="25" t="s">
        <v>118</v>
      </c>
      <c r="E5" s="25" t="s">
        <v>171</v>
      </c>
      <c r="F5" s="25" t="s">
        <v>203</v>
      </c>
      <c r="G5">
        <v>0</v>
      </c>
      <c r="H5">
        <v>0</v>
      </c>
      <c r="I5">
        <v>1</v>
      </c>
      <c r="J5">
        <v>0</v>
      </c>
      <c r="K5">
        <v>0</v>
      </c>
      <c r="L5">
        <v>0</v>
      </c>
      <c r="M5" s="13" t="s">
        <v>1122</v>
      </c>
    </row>
    <row r="6" spans="1:24" x14ac:dyDescent="0.2">
      <c r="A6" s="25">
        <v>1999</v>
      </c>
      <c r="B6" s="25">
        <v>7</v>
      </c>
      <c r="C6" s="25">
        <v>29</v>
      </c>
      <c r="D6" s="25" t="s">
        <v>24</v>
      </c>
      <c r="E6" s="25" t="s">
        <v>25</v>
      </c>
      <c r="F6" s="25" t="s">
        <v>26</v>
      </c>
      <c r="G6">
        <v>1</v>
      </c>
      <c r="H6">
        <v>0</v>
      </c>
      <c r="I6">
        <v>0</v>
      </c>
      <c r="J6">
        <v>0</v>
      </c>
      <c r="K6">
        <v>0</v>
      </c>
      <c r="L6">
        <v>0</v>
      </c>
      <c r="M6">
        <v>0</v>
      </c>
    </row>
    <row r="7" spans="1:24" x14ac:dyDescent="0.2">
      <c r="A7" s="25">
        <v>1999</v>
      </c>
      <c r="B7" s="25">
        <v>9</v>
      </c>
      <c r="C7" s="25">
        <v>15</v>
      </c>
      <c r="D7" s="25" t="s">
        <v>27</v>
      </c>
      <c r="E7" s="25" t="s">
        <v>28</v>
      </c>
      <c r="F7" s="25" t="s">
        <v>29</v>
      </c>
      <c r="G7">
        <v>1</v>
      </c>
      <c r="H7">
        <v>0</v>
      </c>
      <c r="I7">
        <v>0</v>
      </c>
      <c r="J7">
        <v>0</v>
      </c>
      <c r="K7">
        <v>0</v>
      </c>
      <c r="L7">
        <v>0</v>
      </c>
      <c r="M7">
        <v>0</v>
      </c>
    </row>
    <row r="8" spans="1:24" x14ac:dyDescent="0.2">
      <c r="A8" s="25">
        <v>1999</v>
      </c>
      <c r="B8" s="25">
        <v>11</v>
      </c>
      <c r="C8" s="25">
        <v>2</v>
      </c>
      <c r="D8" s="25" t="s">
        <v>30</v>
      </c>
      <c r="E8" s="25" t="s">
        <v>31</v>
      </c>
      <c r="F8" s="25" t="s">
        <v>32</v>
      </c>
      <c r="G8">
        <v>1</v>
      </c>
      <c r="H8">
        <v>0</v>
      </c>
      <c r="I8">
        <v>0</v>
      </c>
      <c r="J8">
        <v>0</v>
      </c>
      <c r="K8">
        <v>0</v>
      </c>
      <c r="L8">
        <v>0</v>
      </c>
      <c r="M8">
        <v>0</v>
      </c>
    </row>
    <row r="9" spans="1:24" x14ac:dyDescent="0.2">
      <c r="A9" s="25">
        <v>1999</v>
      </c>
      <c r="B9" s="25">
        <v>12</v>
      </c>
      <c r="C9" s="25">
        <v>30</v>
      </c>
      <c r="D9" s="25" t="s">
        <v>34</v>
      </c>
      <c r="E9" s="25" t="s">
        <v>35</v>
      </c>
      <c r="F9" s="25" t="s">
        <v>36</v>
      </c>
      <c r="G9">
        <v>1</v>
      </c>
      <c r="H9">
        <v>0</v>
      </c>
      <c r="I9">
        <v>0</v>
      </c>
      <c r="J9">
        <v>0</v>
      </c>
      <c r="K9">
        <v>0</v>
      </c>
      <c r="L9">
        <v>0</v>
      </c>
      <c r="M9">
        <v>1</v>
      </c>
    </row>
    <row r="10" spans="1:24" x14ac:dyDescent="0.2">
      <c r="A10" s="25">
        <v>2000</v>
      </c>
      <c r="B10" s="25">
        <v>12</v>
      </c>
      <c r="C10" s="25">
        <v>26</v>
      </c>
      <c r="D10" s="25" t="s">
        <v>38</v>
      </c>
      <c r="E10" s="25" t="s">
        <v>39</v>
      </c>
      <c r="F10" s="25" t="s">
        <v>40</v>
      </c>
      <c r="G10">
        <v>0</v>
      </c>
      <c r="H10">
        <v>0</v>
      </c>
      <c r="I10">
        <v>0</v>
      </c>
      <c r="J10">
        <v>0</v>
      </c>
      <c r="K10">
        <v>0</v>
      </c>
      <c r="L10">
        <v>0</v>
      </c>
      <c r="M10">
        <v>0</v>
      </c>
    </row>
    <row r="11" spans="1:24" x14ac:dyDescent="0.2">
      <c r="A11" s="25">
        <v>2001</v>
      </c>
      <c r="B11" s="25">
        <v>2</v>
      </c>
      <c r="C11" s="25">
        <v>5</v>
      </c>
      <c r="D11" s="25" t="s">
        <v>38</v>
      </c>
      <c r="E11" s="25" t="s">
        <v>41</v>
      </c>
      <c r="F11" s="25" t="s">
        <v>42</v>
      </c>
      <c r="G11">
        <v>0</v>
      </c>
      <c r="H11">
        <v>0</v>
      </c>
      <c r="I11">
        <v>0</v>
      </c>
      <c r="J11">
        <v>1</v>
      </c>
      <c r="K11">
        <v>0</v>
      </c>
      <c r="L11">
        <v>0</v>
      </c>
      <c r="M11">
        <v>0</v>
      </c>
    </row>
    <row r="12" spans="1:24" x14ac:dyDescent="0.2">
      <c r="A12" s="25">
        <v>2002</v>
      </c>
      <c r="B12" s="25">
        <v>3</v>
      </c>
      <c r="C12" s="25">
        <v>22</v>
      </c>
      <c r="D12" s="25" t="s">
        <v>44</v>
      </c>
      <c r="E12" s="25" t="s">
        <v>45</v>
      </c>
      <c r="F12" s="25" t="s">
        <v>46</v>
      </c>
      <c r="G12">
        <v>0</v>
      </c>
      <c r="H12">
        <v>0</v>
      </c>
      <c r="I12">
        <v>0</v>
      </c>
      <c r="J12">
        <v>0</v>
      </c>
      <c r="K12">
        <v>0</v>
      </c>
      <c r="L12">
        <v>0</v>
      </c>
      <c r="M12">
        <v>0</v>
      </c>
    </row>
    <row r="13" spans="1:24" x14ac:dyDescent="0.2">
      <c r="A13" s="25">
        <v>2003</v>
      </c>
      <c r="B13" s="25">
        <v>2</v>
      </c>
      <c r="C13" s="25">
        <v>25</v>
      </c>
      <c r="D13" s="25" t="s">
        <v>47</v>
      </c>
      <c r="E13" s="25" t="s">
        <v>48</v>
      </c>
      <c r="F13" s="25" t="s">
        <v>49</v>
      </c>
      <c r="G13">
        <v>1</v>
      </c>
      <c r="H13">
        <v>0</v>
      </c>
      <c r="I13">
        <v>0</v>
      </c>
      <c r="J13">
        <v>0</v>
      </c>
      <c r="K13">
        <v>0</v>
      </c>
      <c r="L13">
        <v>0</v>
      </c>
      <c r="M13">
        <v>0</v>
      </c>
    </row>
    <row r="14" spans="1:24" x14ac:dyDescent="0.2">
      <c r="A14" s="25">
        <v>2003</v>
      </c>
      <c r="B14" s="25">
        <v>7</v>
      </c>
      <c r="C14" s="25">
        <v>8</v>
      </c>
      <c r="D14" s="25" t="s">
        <v>50</v>
      </c>
      <c r="E14" s="25" t="s">
        <v>51</v>
      </c>
      <c r="F14" s="25" t="s">
        <v>52</v>
      </c>
      <c r="G14">
        <v>0</v>
      </c>
      <c r="H14">
        <v>0</v>
      </c>
      <c r="I14">
        <v>1</v>
      </c>
      <c r="J14">
        <v>0</v>
      </c>
      <c r="K14">
        <v>0</v>
      </c>
      <c r="L14">
        <v>0</v>
      </c>
      <c r="M14">
        <v>0</v>
      </c>
    </row>
    <row r="15" spans="1:24" x14ac:dyDescent="0.2">
      <c r="A15" s="25">
        <v>2003</v>
      </c>
      <c r="B15" s="25">
        <v>8</v>
      </c>
      <c r="C15" s="25">
        <v>27</v>
      </c>
      <c r="D15" s="25" t="s">
        <v>53</v>
      </c>
      <c r="E15" s="25" t="s">
        <v>54</v>
      </c>
      <c r="F15" s="25" t="s">
        <v>55</v>
      </c>
      <c r="G15">
        <v>1</v>
      </c>
      <c r="H15">
        <v>0</v>
      </c>
      <c r="I15">
        <v>0</v>
      </c>
      <c r="J15">
        <v>0</v>
      </c>
      <c r="K15">
        <v>0</v>
      </c>
      <c r="L15">
        <v>0</v>
      </c>
      <c r="M15">
        <v>0</v>
      </c>
    </row>
    <row r="16" spans="1:24" x14ac:dyDescent="0.2">
      <c r="A16" s="25">
        <v>2003</v>
      </c>
      <c r="B16" s="25">
        <v>10</v>
      </c>
      <c r="C16" s="25">
        <v>24</v>
      </c>
      <c r="D16" s="25" t="s">
        <v>204</v>
      </c>
      <c r="E16" s="25" t="s">
        <v>205</v>
      </c>
      <c r="F16" s="25" t="s">
        <v>206</v>
      </c>
      <c r="G16">
        <v>1</v>
      </c>
      <c r="H16">
        <v>0</v>
      </c>
      <c r="I16">
        <v>0</v>
      </c>
      <c r="J16">
        <v>0</v>
      </c>
      <c r="K16">
        <v>0</v>
      </c>
      <c r="L16">
        <v>0</v>
      </c>
      <c r="M16" s="13" t="s">
        <v>1122</v>
      </c>
    </row>
    <row r="17" spans="1:13" x14ac:dyDescent="0.2">
      <c r="A17" s="25">
        <v>2004</v>
      </c>
      <c r="B17" s="25">
        <v>7</v>
      </c>
      <c r="C17" s="25">
        <v>2</v>
      </c>
      <c r="D17" s="25" t="s">
        <v>56</v>
      </c>
      <c r="E17" s="25" t="s">
        <v>57</v>
      </c>
      <c r="F17" s="25" t="s">
        <v>58</v>
      </c>
      <c r="G17">
        <v>1</v>
      </c>
      <c r="H17">
        <v>0</v>
      </c>
      <c r="I17">
        <v>0</v>
      </c>
      <c r="J17">
        <v>0</v>
      </c>
      <c r="K17">
        <v>0</v>
      </c>
      <c r="L17">
        <v>0</v>
      </c>
      <c r="M17">
        <v>0</v>
      </c>
    </row>
    <row r="18" spans="1:13" x14ac:dyDescent="0.2">
      <c r="A18" s="25">
        <v>2004</v>
      </c>
      <c r="B18" s="25">
        <v>11</v>
      </c>
      <c r="C18" s="25">
        <v>21</v>
      </c>
      <c r="D18" s="25" t="s">
        <v>60</v>
      </c>
      <c r="E18" s="25" t="s">
        <v>61</v>
      </c>
      <c r="F18" s="25" t="s">
        <v>62</v>
      </c>
      <c r="G18">
        <v>0</v>
      </c>
      <c r="H18">
        <v>1</v>
      </c>
      <c r="I18">
        <v>0</v>
      </c>
      <c r="J18">
        <v>0</v>
      </c>
      <c r="K18">
        <v>0</v>
      </c>
      <c r="L18">
        <v>0</v>
      </c>
      <c r="M18">
        <v>0</v>
      </c>
    </row>
    <row r="19" spans="1:13" x14ac:dyDescent="0.2">
      <c r="A19" s="25">
        <v>2004</v>
      </c>
      <c r="B19" s="25">
        <v>12</v>
      </c>
      <c r="C19" s="25">
        <v>8</v>
      </c>
      <c r="D19" s="25" t="s">
        <v>63</v>
      </c>
      <c r="E19" s="25" t="s">
        <v>64</v>
      </c>
      <c r="F19" s="25" t="s">
        <v>65</v>
      </c>
      <c r="G19">
        <v>1</v>
      </c>
      <c r="H19">
        <v>0</v>
      </c>
      <c r="I19">
        <v>0</v>
      </c>
      <c r="J19">
        <v>0</v>
      </c>
      <c r="K19">
        <v>0</v>
      </c>
      <c r="L19">
        <v>0</v>
      </c>
      <c r="M19">
        <v>0</v>
      </c>
    </row>
    <row r="20" spans="1:13" x14ac:dyDescent="0.2">
      <c r="A20" s="25">
        <v>2005</v>
      </c>
      <c r="B20" s="25">
        <v>3</v>
      </c>
      <c r="C20" s="25">
        <v>12</v>
      </c>
      <c r="D20" s="25" t="s">
        <v>60</v>
      </c>
      <c r="E20" s="25" t="s">
        <v>66</v>
      </c>
      <c r="F20" s="25" t="s">
        <v>67</v>
      </c>
      <c r="G20">
        <v>1</v>
      </c>
      <c r="H20">
        <v>0</v>
      </c>
      <c r="I20">
        <v>0</v>
      </c>
      <c r="J20">
        <v>0</v>
      </c>
      <c r="K20">
        <v>0</v>
      </c>
      <c r="L20">
        <v>0</v>
      </c>
      <c r="M20">
        <v>0</v>
      </c>
    </row>
    <row r="21" spans="1:13" x14ac:dyDescent="0.2">
      <c r="A21" s="25">
        <v>2005</v>
      </c>
      <c r="B21" s="25">
        <v>3</v>
      </c>
      <c r="C21" s="25">
        <v>21</v>
      </c>
      <c r="D21" s="25" t="s">
        <v>68</v>
      </c>
      <c r="E21" s="25" t="s">
        <v>69</v>
      </c>
      <c r="F21" s="25" t="s">
        <v>70</v>
      </c>
      <c r="G21">
        <v>0</v>
      </c>
      <c r="H21">
        <v>0</v>
      </c>
      <c r="I21">
        <v>0</v>
      </c>
      <c r="J21">
        <v>0</v>
      </c>
      <c r="K21">
        <v>1</v>
      </c>
      <c r="L21">
        <v>0</v>
      </c>
      <c r="M21">
        <v>0</v>
      </c>
    </row>
    <row r="22" spans="1:13" x14ac:dyDescent="0.2">
      <c r="A22" s="25">
        <v>2006</v>
      </c>
      <c r="B22" s="25">
        <v>1</v>
      </c>
      <c r="C22" s="25">
        <v>30</v>
      </c>
      <c r="D22" s="25" t="s">
        <v>72</v>
      </c>
      <c r="E22" s="25" t="s">
        <v>73</v>
      </c>
      <c r="F22" s="25" t="s">
        <v>74</v>
      </c>
      <c r="G22">
        <v>1</v>
      </c>
      <c r="H22">
        <v>0</v>
      </c>
      <c r="I22">
        <v>0</v>
      </c>
      <c r="J22">
        <v>0</v>
      </c>
      <c r="K22">
        <v>0</v>
      </c>
      <c r="L22">
        <v>0</v>
      </c>
      <c r="M22">
        <v>0</v>
      </c>
    </row>
    <row r="23" spans="1:13" x14ac:dyDescent="0.2">
      <c r="A23" s="25">
        <v>2006</v>
      </c>
      <c r="B23" s="25">
        <v>3</v>
      </c>
      <c r="C23" s="25">
        <v>24</v>
      </c>
      <c r="D23" s="25" t="s">
        <v>76</v>
      </c>
      <c r="E23" s="25" t="s">
        <v>77</v>
      </c>
      <c r="F23" s="25" t="s">
        <v>78</v>
      </c>
      <c r="G23">
        <v>0</v>
      </c>
      <c r="H23">
        <v>0</v>
      </c>
      <c r="I23">
        <v>0</v>
      </c>
      <c r="J23">
        <v>0</v>
      </c>
      <c r="K23">
        <v>1</v>
      </c>
      <c r="L23">
        <v>0</v>
      </c>
      <c r="M23">
        <v>0</v>
      </c>
    </row>
    <row r="24" spans="1:13" x14ac:dyDescent="0.2">
      <c r="A24" s="25">
        <v>2006</v>
      </c>
      <c r="B24" s="25">
        <v>5</v>
      </c>
      <c r="C24" s="25">
        <v>21</v>
      </c>
      <c r="D24" s="25" t="s">
        <v>207</v>
      </c>
      <c r="E24" s="25" t="s">
        <v>208</v>
      </c>
      <c r="F24" s="25" t="s">
        <v>209</v>
      </c>
      <c r="G24">
        <v>1</v>
      </c>
      <c r="H24">
        <v>0</v>
      </c>
      <c r="I24">
        <v>0</v>
      </c>
      <c r="J24">
        <v>0</v>
      </c>
      <c r="K24">
        <v>0</v>
      </c>
      <c r="L24">
        <v>0</v>
      </c>
      <c r="M24">
        <v>0</v>
      </c>
    </row>
    <row r="25" spans="1:13" x14ac:dyDescent="0.2">
      <c r="A25" s="25">
        <v>2006</v>
      </c>
      <c r="B25" s="25">
        <v>10</v>
      </c>
      <c r="C25" s="25">
        <v>2</v>
      </c>
      <c r="D25" s="25" t="s">
        <v>79</v>
      </c>
      <c r="E25" s="25" t="s">
        <v>80</v>
      </c>
      <c r="F25" s="25" t="s">
        <v>81</v>
      </c>
      <c r="G25">
        <v>0</v>
      </c>
      <c r="H25">
        <v>0</v>
      </c>
      <c r="I25">
        <v>0</v>
      </c>
      <c r="J25">
        <v>0</v>
      </c>
      <c r="K25">
        <v>1</v>
      </c>
      <c r="L25">
        <v>0</v>
      </c>
      <c r="M25">
        <v>0</v>
      </c>
    </row>
    <row r="26" spans="1:13" x14ac:dyDescent="0.2">
      <c r="A26" s="25">
        <v>2007</v>
      </c>
      <c r="B26" s="25">
        <v>2</v>
      </c>
      <c r="C26" s="25">
        <v>12</v>
      </c>
      <c r="D26" s="25" t="s">
        <v>82</v>
      </c>
      <c r="E26" s="25" t="s">
        <v>83</v>
      </c>
      <c r="F26" s="25" t="s">
        <v>84</v>
      </c>
      <c r="G26">
        <v>0</v>
      </c>
      <c r="H26">
        <v>0</v>
      </c>
      <c r="I26">
        <v>0</v>
      </c>
      <c r="J26">
        <v>0</v>
      </c>
      <c r="K26">
        <v>1</v>
      </c>
      <c r="L26">
        <v>0</v>
      </c>
      <c r="M26">
        <v>0</v>
      </c>
    </row>
    <row r="27" spans="1:13" x14ac:dyDescent="0.2">
      <c r="A27" s="25">
        <v>2007</v>
      </c>
      <c r="B27" s="25">
        <v>4</v>
      </c>
      <c r="C27" s="25">
        <v>16</v>
      </c>
      <c r="D27" s="25" t="s">
        <v>85</v>
      </c>
      <c r="E27" s="25" t="s">
        <v>86</v>
      </c>
      <c r="F27" s="25" t="s">
        <v>87</v>
      </c>
      <c r="G27">
        <v>1</v>
      </c>
      <c r="H27">
        <v>0</v>
      </c>
      <c r="I27">
        <v>0</v>
      </c>
      <c r="J27">
        <v>0</v>
      </c>
      <c r="K27">
        <v>0</v>
      </c>
      <c r="L27">
        <v>0</v>
      </c>
      <c r="M27">
        <v>0</v>
      </c>
    </row>
    <row r="28" spans="1:13" x14ac:dyDescent="0.2">
      <c r="A28" s="25">
        <v>2007</v>
      </c>
      <c r="B28" s="25">
        <v>10</v>
      </c>
      <c r="C28" s="25">
        <v>7</v>
      </c>
      <c r="D28" s="25" t="s">
        <v>60</v>
      </c>
      <c r="E28" s="25" t="s">
        <v>88</v>
      </c>
      <c r="F28" s="25" t="s">
        <v>89</v>
      </c>
      <c r="G28">
        <v>0</v>
      </c>
      <c r="H28">
        <v>1</v>
      </c>
      <c r="I28">
        <v>0</v>
      </c>
      <c r="J28">
        <v>0</v>
      </c>
      <c r="K28">
        <v>0</v>
      </c>
      <c r="L28">
        <v>0</v>
      </c>
      <c r="M28">
        <v>0</v>
      </c>
    </row>
    <row r="29" spans="1:13" x14ac:dyDescent="0.2">
      <c r="A29" s="25">
        <v>2007</v>
      </c>
      <c r="B29" s="25">
        <v>12</v>
      </c>
      <c r="C29" s="25">
        <v>5</v>
      </c>
      <c r="D29" s="25" t="s">
        <v>90</v>
      </c>
      <c r="E29" s="25" t="s">
        <v>91</v>
      </c>
      <c r="F29" s="25" t="s">
        <v>92</v>
      </c>
      <c r="G29">
        <v>0</v>
      </c>
      <c r="H29">
        <v>1</v>
      </c>
      <c r="I29">
        <v>0</v>
      </c>
      <c r="J29">
        <v>0</v>
      </c>
      <c r="K29">
        <v>0</v>
      </c>
      <c r="L29">
        <v>0</v>
      </c>
      <c r="M29">
        <v>0</v>
      </c>
    </row>
    <row r="30" spans="1:13" x14ac:dyDescent="0.2">
      <c r="A30" s="25">
        <v>2008</v>
      </c>
      <c r="B30" s="25">
        <v>2</v>
      </c>
      <c r="C30" s="25">
        <v>7</v>
      </c>
      <c r="D30" s="25" t="s">
        <v>56</v>
      </c>
      <c r="E30" s="25" t="s">
        <v>93</v>
      </c>
      <c r="F30" s="25" t="s">
        <v>94</v>
      </c>
      <c r="G30">
        <v>1</v>
      </c>
      <c r="H30">
        <v>0</v>
      </c>
      <c r="I30">
        <v>0</v>
      </c>
      <c r="J30">
        <v>0</v>
      </c>
      <c r="K30">
        <v>0</v>
      </c>
      <c r="L30">
        <v>0</v>
      </c>
      <c r="M30">
        <v>0</v>
      </c>
    </row>
    <row r="31" spans="1:13" x14ac:dyDescent="0.2">
      <c r="A31" s="25">
        <v>2008</v>
      </c>
      <c r="B31" s="25">
        <v>2</v>
      </c>
      <c r="C31" s="25">
        <v>14</v>
      </c>
      <c r="D31" s="25" t="s">
        <v>53</v>
      </c>
      <c r="E31" s="25" t="s">
        <v>95</v>
      </c>
      <c r="F31" s="25" t="s">
        <v>96</v>
      </c>
      <c r="G31">
        <v>0</v>
      </c>
      <c r="H31">
        <v>0</v>
      </c>
      <c r="I31">
        <v>0</v>
      </c>
      <c r="J31">
        <v>0</v>
      </c>
      <c r="K31">
        <v>1</v>
      </c>
      <c r="L31">
        <v>0</v>
      </c>
      <c r="M31">
        <v>0</v>
      </c>
    </row>
    <row r="32" spans="1:13" x14ac:dyDescent="0.2">
      <c r="A32" s="25">
        <v>2008</v>
      </c>
      <c r="B32" s="25">
        <v>3</v>
      </c>
      <c r="C32" s="25">
        <v>18</v>
      </c>
      <c r="D32" s="25" t="s">
        <v>72</v>
      </c>
      <c r="E32" s="25" t="s">
        <v>210</v>
      </c>
      <c r="F32" s="25" t="s">
        <v>211</v>
      </c>
      <c r="G32">
        <v>1</v>
      </c>
      <c r="H32">
        <v>0</v>
      </c>
      <c r="I32">
        <v>0</v>
      </c>
      <c r="J32">
        <v>0</v>
      </c>
      <c r="K32">
        <v>0</v>
      </c>
      <c r="L32">
        <v>0</v>
      </c>
      <c r="M32" s="13" t="s">
        <v>1122</v>
      </c>
    </row>
    <row r="33" spans="1:13" x14ac:dyDescent="0.2">
      <c r="A33" s="25">
        <v>2008</v>
      </c>
      <c r="B33" s="25">
        <v>6</v>
      </c>
      <c r="C33" s="25">
        <v>25</v>
      </c>
      <c r="D33" s="25" t="s">
        <v>97</v>
      </c>
      <c r="E33" s="25" t="s">
        <v>98</v>
      </c>
      <c r="F33" s="25" t="s">
        <v>99</v>
      </c>
      <c r="G33">
        <v>1</v>
      </c>
      <c r="H33">
        <v>0</v>
      </c>
      <c r="I33">
        <v>0</v>
      </c>
      <c r="J33">
        <v>0</v>
      </c>
      <c r="K33">
        <v>0</v>
      </c>
      <c r="L33">
        <v>0</v>
      </c>
      <c r="M33">
        <v>0</v>
      </c>
    </row>
    <row r="34" spans="1:13" x14ac:dyDescent="0.2">
      <c r="A34" s="25">
        <v>2009</v>
      </c>
      <c r="B34" s="25">
        <v>3</v>
      </c>
      <c r="C34" s="25">
        <v>29</v>
      </c>
      <c r="D34" s="25" t="s">
        <v>100</v>
      </c>
      <c r="E34" s="25" t="s">
        <v>101</v>
      </c>
      <c r="F34" s="25" t="s">
        <v>102</v>
      </c>
      <c r="G34">
        <v>0</v>
      </c>
      <c r="H34">
        <v>0</v>
      </c>
      <c r="I34">
        <v>0</v>
      </c>
      <c r="J34">
        <v>0</v>
      </c>
      <c r="K34">
        <v>1</v>
      </c>
      <c r="L34">
        <v>0</v>
      </c>
      <c r="M34">
        <v>0</v>
      </c>
    </row>
    <row r="35" spans="1:13" x14ac:dyDescent="0.2">
      <c r="A35" s="25">
        <v>2009</v>
      </c>
      <c r="B35" s="25">
        <v>4</v>
      </c>
      <c r="C35" s="25">
        <v>3</v>
      </c>
      <c r="D35" s="25" t="s">
        <v>103</v>
      </c>
      <c r="E35" s="25" t="s">
        <v>104</v>
      </c>
      <c r="F35" s="25" t="s">
        <v>105</v>
      </c>
      <c r="G35">
        <v>1</v>
      </c>
      <c r="H35">
        <v>0</v>
      </c>
      <c r="I35">
        <v>0</v>
      </c>
      <c r="J35">
        <v>0</v>
      </c>
      <c r="K35">
        <v>0</v>
      </c>
      <c r="L35">
        <v>0</v>
      </c>
      <c r="M35">
        <v>0</v>
      </c>
    </row>
    <row r="36" spans="1:13" x14ac:dyDescent="0.2">
      <c r="A36" s="25">
        <v>2009</v>
      </c>
      <c r="B36" s="25">
        <v>11</v>
      </c>
      <c r="C36" s="25">
        <v>5</v>
      </c>
      <c r="D36" s="25" t="s">
        <v>27</v>
      </c>
      <c r="E36" s="25" t="s">
        <v>106</v>
      </c>
      <c r="F36" s="25" t="s">
        <v>107</v>
      </c>
      <c r="G36">
        <v>1</v>
      </c>
      <c r="H36">
        <v>0</v>
      </c>
      <c r="I36">
        <v>0</v>
      </c>
      <c r="J36">
        <v>0</v>
      </c>
      <c r="K36">
        <v>0</v>
      </c>
      <c r="L36">
        <v>0</v>
      </c>
      <c r="M36">
        <v>0</v>
      </c>
    </row>
    <row r="37" spans="1:13" x14ac:dyDescent="0.2">
      <c r="A37" s="25">
        <v>2009</v>
      </c>
      <c r="B37" s="25">
        <v>11</v>
      </c>
      <c r="C37" s="25">
        <v>29</v>
      </c>
      <c r="D37" s="25" t="s">
        <v>76</v>
      </c>
      <c r="E37" s="25" t="s">
        <v>109</v>
      </c>
      <c r="F37" s="25" t="s">
        <v>110</v>
      </c>
      <c r="G37">
        <v>1</v>
      </c>
      <c r="H37">
        <v>0</v>
      </c>
      <c r="I37">
        <v>0</v>
      </c>
      <c r="J37">
        <v>0</v>
      </c>
      <c r="K37">
        <v>0</v>
      </c>
      <c r="L37">
        <v>0</v>
      </c>
      <c r="M37">
        <v>0</v>
      </c>
    </row>
    <row r="38" spans="1:13" x14ac:dyDescent="0.2">
      <c r="A38" s="25">
        <v>2010</v>
      </c>
      <c r="B38" s="25">
        <v>6</v>
      </c>
      <c r="C38" s="25">
        <v>6</v>
      </c>
      <c r="D38" s="25" t="s">
        <v>34</v>
      </c>
      <c r="E38" s="25" t="s">
        <v>111</v>
      </c>
      <c r="F38" s="25" t="s">
        <v>112</v>
      </c>
      <c r="G38">
        <v>1</v>
      </c>
      <c r="H38">
        <v>0</v>
      </c>
      <c r="I38">
        <v>0</v>
      </c>
      <c r="J38">
        <v>0</v>
      </c>
      <c r="K38">
        <v>0</v>
      </c>
      <c r="L38">
        <v>0</v>
      </c>
      <c r="M38">
        <v>0</v>
      </c>
    </row>
    <row r="39" spans="1:13" x14ac:dyDescent="0.2">
      <c r="A39" s="25">
        <v>2010</v>
      </c>
      <c r="B39" s="25">
        <v>8</v>
      </c>
      <c r="C39" s="25">
        <v>3</v>
      </c>
      <c r="D39" s="25" t="s">
        <v>9</v>
      </c>
      <c r="E39" s="25" t="s">
        <v>113</v>
      </c>
      <c r="F39" s="25" t="s">
        <v>114</v>
      </c>
      <c r="G39">
        <v>1</v>
      </c>
      <c r="H39">
        <v>0</v>
      </c>
      <c r="I39">
        <v>0</v>
      </c>
      <c r="J39">
        <v>0</v>
      </c>
      <c r="K39">
        <v>0</v>
      </c>
      <c r="L39">
        <v>0</v>
      </c>
      <c r="M39">
        <v>0</v>
      </c>
    </row>
    <row r="40" spans="1:13" x14ac:dyDescent="0.2">
      <c r="A40" s="25">
        <v>2011</v>
      </c>
      <c r="B40" s="25">
        <v>1</v>
      </c>
      <c r="C40" s="25">
        <v>8</v>
      </c>
      <c r="D40" s="25" t="s">
        <v>115</v>
      </c>
      <c r="E40" s="25" t="s">
        <v>116</v>
      </c>
      <c r="F40" s="25" t="s">
        <v>117</v>
      </c>
      <c r="G40">
        <v>1</v>
      </c>
      <c r="H40">
        <v>0</v>
      </c>
      <c r="I40">
        <v>0</v>
      </c>
      <c r="J40">
        <v>0</v>
      </c>
      <c r="K40">
        <v>0</v>
      </c>
      <c r="L40">
        <v>0</v>
      </c>
      <c r="M40">
        <v>1</v>
      </c>
    </row>
    <row r="41" spans="1:13" x14ac:dyDescent="0.2">
      <c r="A41" s="25">
        <v>2011</v>
      </c>
      <c r="B41" s="25">
        <v>9</v>
      </c>
      <c r="C41" s="25">
        <v>6</v>
      </c>
      <c r="D41" s="25" t="s">
        <v>118</v>
      </c>
      <c r="E41" s="25" t="s">
        <v>119</v>
      </c>
      <c r="F41" s="25" t="s">
        <v>120</v>
      </c>
      <c r="G41">
        <v>0</v>
      </c>
      <c r="H41">
        <v>0</v>
      </c>
      <c r="I41">
        <v>0</v>
      </c>
      <c r="J41">
        <v>1</v>
      </c>
      <c r="K41">
        <v>0</v>
      </c>
      <c r="L41">
        <v>0</v>
      </c>
      <c r="M41">
        <v>1</v>
      </c>
    </row>
    <row r="42" spans="1:13" x14ac:dyDescent="0.2">
      <c r="A42" s="25">
        <v>2011</v>
      </c>
      <c r="B42" s="25">
        <v>10</v>
      </c>
      <c r="C42" s="25">
        <v>12</v>
      </c>
      <c r="D42" s="25" t="s">
        <v>72</v>
      </c>
      <c r="E42" s="25" t="s">
        <v>121</v>
      </c>
      <c r="F42" s="25" t="s">
        <v>122</v>
      </c>
      <c r="G42">
        <v>1</v>
      </c>
      <c r="H42">
        <v>0</v>
      </c>
      <c r="I42">
        <v>0</v>
      </c>
      <c r="J42">
        <v>0</v>
      </c>
      <c r="K42">
        <v>0</v>
      </c>
      <c r="L42">
        <v>0</v>
      </c>
      <c r="M42">
        <v>0</v>
      </c>
    </row>
    <row r="43" spans="1:13" x14ac:dyDescent="0.2">
      <c r="A43" s="25">
        <v>2012</v>
      </c>
      <c r="B43" s="25">
        <v>2</v>
      </c>
      <c r="C43" s="25">
        <v>20</v>
      </c>
      <c r="D43" s="25" t="s">
        <v>24</v>
      </c>
      <c r="E43" s="25" t="s">
        <v>123</v>
      </c>
      <c r="F43" s="25" t="s">
        <v>124</v>
      </c>
      <c r="G43">
        <v>1</v>
      </c>
      <c r="H43">
        <v>0</v>
      </c>
      <c r="I43">
        <v>0</v>
      </c>
      <c r="J43">
        <v>0</v>
      </c>
      <c r="K43">
        <v>0</v>
      </c>
      <c r="L43">
        <v>0</v>
      </c>
      <c r="M43">
        <v>0</v>
      </c>
    </row>
    <row r="44" spans="1:13" x14ac:dyDescent="0.2">
      <c r="A44" s="25">
        <v>2012</v>
      </c>
      <c r="B44" s="25">
        <v>4</v>
      </c>
      <c r="C44" s="25">
        <v>2</v>
      </c>
      <c r="D44" s="25" t="s">
        <v>72</v>
      </c>
      <c r="E44" s="25" t="s">
        <v>125</v>
      </c>
      <c r="F44" s="25" t="s">
        <v>126</v>
      </c>
      <c r="G44">
        <v>1</v>
      </c>
      <c r="H44">
        <v>0</v>
      </c>
      <c r="I44">
        <v>0</v>
      </c>
      <c r="J44">
        <v>0</v>
      </c>
      <c r="K44">
        <v>0</v>
      </c>
      <c r="L44">
        <v>0</v>
      </c>
      <c r="M44">
        <v>0</v>
      </c>
    </row>
    <row r="45" spans="1:13" x14ac:dyDescent="0.2">
      <c r="A45" s="25">
        <v>2012</v>
      </c>
      <c r="B45" s="25">
        <v>5</v>
      </c>
      <c r="C45" s="25">
        <v>30</v>
      </c>
      <c r="D45" s="25" t="s">
        <v>76</v>
      </c>
      <c r="E45" s="25" t="s">
        <v>127</v>
      </c>
      <c r="F45" s="25" t="s">
        <v>128</v>
      </c>
      <c r="G45">
        <v>1</v>
      </c>
      <c r="H45">
        <v>0</v>
      </c>
      <c r="I45">
        <v>0</v>
      </c>
      <c r="J45">
        <v>0</v>
      </c>
      <c r="K45">
        <v>0</v>
      </c>
      <c r="L45">
        <v>0</v>
      </c>
      <c r="M45">
        <v>0</v>
      </c>
    </row>
    <row r="46" spans="1:13" x14ac:dyDescent="0.2">
      <c r="A46" s="25">
        <v>2012</v>
      </c>
      <c r="B46" s="25">
        <v>7</v>
      </c>
      <c r="C46" s="25">
        <v>20</v>
      </c>
      <c r="D46" s="25" t="s">
        <v>20</v>
      </c>
      <c r="E46" s="25" t="s">
        <v>129</v>
      </c>
      <c r="F46" s="25" t="s">
        <v>130</v>
      </c>
      <c r="G46">
        <v>0</v>
      </c>
      <c r="H46">
        <v>0</v>
      </c>
      <c r="I46">
        <v>0</v>
      </c>
      <c r="J46">
        <v>0</v>
      </c>
      <c r="K46">
        <v>0</v>
      </c>
      <c r="L46">
        <v>1</v>
      </c>
      <c r="M46">
        <v>0</v>
      </c>
    </row>
    <row r="47" spans="1:13" x14ac:dyDescent="0.2">
      <c r="A47" s="25">
        <v>2012</v>
      </c>
      <c r="B47" s="25">
        <v>8</v>
      </c>
      <c r="C47" s="25">
        <v>5</v>
      </c>
      <c r="D47" s="25" t="s">
        <v>60</v>
      </c>
      <c r="E47" s="25" t="s">
        <v>131</v>
      </c>
      <c r="F47" s="25" t="s">
        <v>132</v>
      </c>
      <c r="G47">
        <v>1</v>
      </c>
      <c r="H47">
        <v>0</v>
      </c>
      <c r="I47">
        <v>0</v>
      </c>
      <c r="J47">
        <v>0</v>
      </c>
      <c r="K47">
        <v>0</v>
      </c>
      <c r="L47">
        <v>0</v>
      </c>
      <c r="M47">
        <v>0</v>
      </c>
    </row>
    <row r="48" spans="1:13" x14ac:dyDescent="0.2">
      <c r="A48" s="25">
        <v>2012</v>
      </c>
      <c r="B48" s="25">
        <v>9</v>
      </c>
      <c r="C48" s="25">
        <v>27</v>
      </c>
      <c r="D48" s="25" t="s">
        <v>68</v>
      </c>
      <c r="E48" s="25" t="s">
        <v>133</v>
      </c>
      <c r="F48" s="25" t="s">
        <v>134</v>
      </c>
      <c r="G48">
        <v>1</v>
      </c>
      <c r="H48">
        <v>0</v>
      </c>
      <c r="I48">
        <v>0</v>
      </c>
      <c r="J48">
        <v>0</v>
      </c>
      <c r="K48">
        <v>0</v>
      </c>
      <c r="L48">
        <v>0</v>
      </c>
      <c r="M48">
        <v>0</v>
      </c>
    </row>
    <row r="49" spans="1:13" x14ac:dyDescent="0.2">
      <c r="A49" s="25">
        <v>2012</v>
      </c>
      <c r="B49" s="25">
        <v>12</v>
      </c>
      <c r="C49" s="25">
        <v>14</v>
      </c>
      <c r="D49" s="25" t="s">
        <v>9</v>
      </c>
      <c r="E49" s="25" t="s">
        <v>135</v>
      </c>
      <c r="F49" s="25" t="s">
        <v>136</v>
      </c>
      <c r="G49">
        <v>0</v>
      </c>
      <c r="H49">
        <v>0</v>
      </c>
      <c r="I49">
        <v>0</v>
      </c>
      <c r="J49">
        <v>1</v>
      </c>
      <c r="K49">
        <v>0</v>
      </c>
      <c r="L49">
        <v>0</v>
      </c>
      <c r="M49">
        <v>0</v>
      </c>
    </row>
    <row r="50" spans="1:13" x14ac:dyDescent="0.2">
      <c r="A50" s="25">
        <v>2013</v>
      </c>
      <c r="B50" s="25">
        <v>5</v>
      </c>
      <c r="C50" s="25">
        <v>4</v>
      </c>
      <c r="D50" s="25" t="s">
        <v>137</v>
      </c>
      <c r="E50" s="25" t="s">
        <v>138</v>
      </c>
      <c r="F50" s="25" t="s">
        <v>59</v>
      </c>
      <c r="G50">
        <v>1</v>
      </c>
      <c r="H50">
        <v>0</v>
      </c>
      <c r="I50">
        <v>0</v>
      </c>
      <c r="J50">
        <v>0</v>
      </c>
      <c r="K50">
        <v>0</v>
      </c>
      <c r="L50">
        <v>0</v>
      </c>
      <c r="M50">
        <v>0</v>
      </c>
    </row>
    <row r="51" spans="1:13" x14ac:dyDescent="0.2">
      <c r="A51" s="25">
        <v>2013</v>
      </c>
      <c r="B51" s="25">
        <v>9</v>
      </c>
      <c r="C51" s="25">
        <v>16</v>
      </c>
      <c r="D51" s="25" t="s">
        <v>139</v>
      </c>
      <c r="E51" s="25" t="s">
        <v>76</v>
      </c>
      <c r="F51" s="25" t="s">
        <v>140</v>
      </c>
      <c r="G51">
        <v>0</v>
      </c>
      <c r="H51">
        <v>0</v>
      </c>
      <c r="I51">
        <v>0</v>
      </c>
      <c r="J51">
        <v>0</v>
      </c>
      <c r="K51">
        <v>1</v>
      </c>
      <c r="L51">
        <v>0</v>
      </c>
      <c r="M51">
        <v>0</v>
      </c>
    </row>
    <row r="52" spans="1:13" x14ac:dyDescent="0.2">
      <c r="A52" s="25">
        <v>2014</v>
      </c>
      <c r="B52" s="25">
        <v>2</v>
      </c>
      <c r="C52" s="25">
        <v>20</v>
      </c>
      <c r="D52" s="25" t="s">
        <v>72</v>
      </c>
      <c r="E52" s="25" t="s">
        <v>141</v>
      </c>
      <c r="F52" s="25" t="s">
        <v>142</v>
      </c>
      <c r="G52">
        <v>1</v>
      </c>
      <c r="H52">
        <v>0</v>
      </c>
      <c r="I52">
        <v>0</v>
      </c>
      <c r="J52">
        <v>0</v>
      </c>
      <c r="K52">
        <v>0</v>
      </c>
      <c r="L52">
        <v>0</v>
      </c>
      <c r="M52">
        <v>0</v>
      </c>
    </row>
    <row r="53" spans="1:13" x14ac:dyDescent="0.2">
      <c r="A53" s="25">
        <v>2014</v>
      </c>
      <c r="B53" s="25">
        <v>10</v>
      </c>
      <c r="C53" s="25">
        <v>24</v>
      </c>
      <c r="D53" s="25" t="s">
        <v>76</v>
      </c>
      <c r="E53" s="25" t="s">
        <v>143</v>
      </c>
      <c r="F53" s="25" t="s">
        <v>144</v>
      </c>
      <c r="G53">
        <v>1</v>
      </c>
      <c r="H53">
        <v>0</v>
      </c>
      <c r="I53">
        <v>0</v>
      </c>
      <c r="J53">
        <v>0</v>
      </c>
      <c r="K53">
        <v>0</v>
      </c>
      <c r="L53">
        <v>0</v>
      </c>
      <c r="M53">
        <v>0</v>
      </c>
    </row>
    <row r="54" spans="1:13" x14ac:dyDescent="0.2">
      <c r="A54" s="25">
        <v>2015</v>
      </c>
      <c r="B54" s="25">
        <v>6</v>
      </c>
      <c r="C54" s="25">
        <v>17</v>
      </c>
      <c r="D54" s="25" t="s">
        <v>145</v>
      </c>
      <c r="E54" s="25" t="s">
        <v>146</v>
      </c>
      <c r="F54" s="25" t="s">
        <v>147</v>
      </c>
      <c r="G54">
        <v>1</v>
      </c>
      <c r="H54">
        <v>0</v>
      </c>
      <c r="I54">
        <v>0</v>
      </c>
      <c r="J54">
        <v>0</v>
      </c>
      <c r="K54">
        <v>0</v>
      </c>
      <c r="L54">
        <v>0</v>
      </c>
      <c r="M54">
        <v>0</v>
      </c>
    </row>
    <row r="55" spans="1:13" x14ac:dyDescent="0.2">
      <c r="A55" s="25">
        <v>2015</v>
      </c>
      <c r="B55" s="25">
        <v>7</v>
      </c>
      <c r="C55" s="25">
        <v>16</v>
      </c>
      <c r="D55" s="25" t="s">
        <v>148</v>
      </c>
      <c r="E55" s="25" t="s">
        <v>149</v>
      </c>
      <c r="F55" s="25" t="s">
        <v>150</v>
      </c>
      <c r="G55">
        <v>0</v>
      </c>
      <c r="H55">
        <v>0</v>
      </c>
      <c r="I55">
        <v>0</v>
      </c>
      <c r="J55">
        <v>0</v>
      </c>
      <c r="K55">
        <v>0</v>
      </c>
      <c r="L55">
        <v>1</v>
      </c>
      <c r="M55">
        <v>0</v>
      </c>
    </row>
    <row r="56" spans="1:13" x14ac:dyDescent="0.2">
      <c r="A56" s="25">
        <v>2015</v>
      </c>
      <c r="B56" s="25">
        <v>10</v>
      </c>
      <c r="C56" s="25">
        <v>1</v>
      </c>
      <c r="D56" s="25" t="s">
        <v>151</v>
      </c>
      <c r="E56" s="25" t="s">
        <v>152</v>
      </c>
      <c r="F56" s="25" t="s">
        <v>153</v>
      </c>
      <c r="G56">
        <v>1</v>
      </c>
      <c r="H56">
        <v>0</v>
      </c>
      <c r="I56">
        <v>0</v>
      </c>
      <c r="J56">
        <v>0</v>
      </c>
      <c r="K56">
        <v>0</v>
      </c>
      <c r="L56">
        <v>0</v>
      </c>
      <c r="M56">
        <v>0</v>
      </c>
    </row>
    <row r="57" spans="1:13" x14ac:dyDescent="0.2">
      <c r="A57" s="25">
        <v>2015</v>
      </c>
      <c r="B57" s="25">
        <v>12</v>
      </c>
      <c r="C57" s="25">
        <v>2</v>
      </c>
      <c r="D57" s="25" t="s">
        <v>72</v>
      </c>
      <c r="E57" s="25" t="s">
        <v>154</v>
      </c>
      <c r="F57" s="25" t="s">
        <v>155</v>
      </c>
      <c r="G57">
        <v>0</v>
      </c>
      <c r="H57">
        <v>0</v>
      </c>
      <c r="I57">
        <v>0</v>
      </c>
      <c r="J57">
        <v>1</v>
      </c>
      <c r="K57">
        <v>0</v>
      </c>
      <c r="L57">
        <v>0</v>
      </c>
      <c r="M57">
        <v>0</v>
      </c>
    </row>
    <row r="58" spans="1:13" x14ac:dyDescent="0.2">
      <c r="A58" s="25">
        <v>2016</v>
      </c>
      <c r="B58" s="25">
        <v>2</v>
      </c>
      <c r="C58" s="25">
        <v>20</v>
      </c>
      <c r="D58" s="25" t="s">
        <v>159</v>
      </c>
      <c r="E58" s="25" t="s">
        <v>160</v>
      </c>
      <c r="F58" s="25" t="s">
        <v>161</v>
      </c>
      <c r="G58">
        <v>1</v>
      </c>
      <c r="H58">
        <v>0</v>
      </c>
      <c r="I58">
        <v>0</v>
      </c>
      <c r="J58">
        <v>0</v>
      </c>
      <c r="K58">
        <v>0</v>
      </c>
      <c r="L58">
        <v>0</v>
      </c>
      <c r="M58">
        <v>1</v>
      </c>
    </row>
    <row r="59" spans="1:13" x14ac:dyDescent="0.2">
      <c r="A59" s="25">
        <v>2016</v>
      </c>
      <c r="B59" s="25">
        <v>6</v>
      </c>
      <c r="C59" s="25">
        <v>12</v>
      </c>
      <c r="D59" s="25" t="s">
        <v>34</v>
      </c>
      <c r="E59" s="25" t="s">
        <v>162</v>
      </c>
      <c r="F59" s="25" t="s">
        <v>163</v>
      </c>
      <c r="G59">
        <v>0</v>
      </c>
      <c r="H59">
        <v>0</v>
      </c>
      <c r="I59">
        <v>0</v>
      </c>
      <c r="J59">
        <v>1</v>
      </c>
      <c r="K59">
        <v>0</v>
      </c>
      <c r="L59">
        <v>0</v>
      </c>
      <c r="M59">
        <v>0</v>
      </c>
    </row>
    <row r="60" spans="1:13" x14ac:dyDescent="0.2">
      <c r="A60" s="25">
        <v>2016</v>
      </c>
      <c r="B60" s="25">
        <v>7</v>
      </c>
      <c r="C60" s="25">
        <v>7</v>
      </c>
      <c r="D60" s="25" t="s">
        <v>27</v>
      </c>
      <c r="E60" s="25" t="s">
        <v>164</v>
      </c>
      <c r="F60" s="25" t="s">
        <v>165</v>
      </c>
      <c r="G60">
        <v>0</v>
      </c>
      <c r="H60">
        <v>0</v>
      </c>
      <c r="I60">
        <v>0</v>
      </c>
      <c r="J60">
        <v>1</v>
      </c>
      <c r="K60">
        <v>0</v>
      </c>
      <c r="L60">
        <v>0</v>
      </c>
      <c r="M60">
        <v>1</v>
      </c>
    </row>
    <row r="61" spans="1:13" x14ac:dyDescent="0.2">
      <c r="A61" s="25">
        <v>2016</v>
      </c>
      <c r="B61" s="25">
        <v>9</v>
      </c>
      <c r="C61" s="25">
        <v>23</v>
      </c>
      <c r="D61" s="25" t="s">
        <v>76</v>
      </c>
      <c r="E61" s="25" t="s">
        <v>166</v>
      </c>
      <c r="F61" s="25" t="s">
        <v>167</v>
      </c>
      <c r="G61">
        <v>0</v>
      </c>
      <c r="H61">
        <v>1</v>
      </c>
      <c r="I61">
        <v>0</v>
      </c>
      <c r="J61">
        <v>0</v>
      </c>
      <c r="K61">
        <v>0</v>
      </c>
      <c r="L61">
        <v>0</v>
      </c>
      <c r="M61">
        <v>0</v>
      </c>
    </row>
    <row r="62" spans="1:13" x14ac:dyDescent="0.2">
      <c r="A62" s="25">
        <v>2017</v>
      </c>
      <c r="B62" s="25">
        <v>1</v>
      </c>
      <c r="C62" s="25">
        <v>6</v>
      </c>
      <c r="D62" s="25" t="s">
        <v>34</v>
      </c>
      <c r="E62" s="25" t="s">
        <v>168</v>
      </c>
      <c r="F62" s="25" t="s">
        <v>169</v>
      </c>
      <c r="G62">
        <v>1</v>
      </c>
      <c r="H62">
        <v>0</v>
      </c>
      <c r="I62">
        <v>0</v>
      </c>
      <c r="J62">
        <v>0</v>
      </c>
      <c r="K62">
        <v>0</v>
      </c>
      <c r="L62">
        <v>0</v>
      </c>
      <c r="M62">
        <v>0</v>
      </c>
    </row>
    <row r="63" spans="1:13" x14ac:dyDescent="0.2">
      <c r="A63" s="25">
        <v>2017</v>
      </c>
      <c r="B63" s="25">
        <v>6</v>
      </c>
      <c r="C63" s="25">
        <v>5</v>
      </c>
      <c r="D63" s="25" t="s">
        <v>34</v>
      </c>
      <c r="E63" s="25" t="s">
        <v>162</v>
      </c>
      <c r="F63" s="25" t="s">
        <v>170</v>
      </c>
      <c r="G63">
        <v>1</v>
      </c>
      <c r="H63">
        <v>0</v>
      </c>
      <c r="I63">
        <v>0</v>
      </c>
      <c r="J63">
        <v>0</v>
      </c>
      <c r="K63">
        <v>0</v>
      </c>
      <c r="L63">
        <v>0</v>
      </c>
      <c r="M63">
        <v>0</v>
      </c>
    </row>
    <row r="64" spans="1:13" x14ac:dyDescent="0.2">
      <c r="A64" s="25">
        <v>2017</v>
      </c>
      <c r="B64" s="25">
        <v>10</v>
      </c>
      <c r="C64" s="25">
        <v>1</v>
      </c>
      <c r="D64" s="25" t="s">
        <v>118</v>
      </c>
      <c r="E64" s="25" t="s">
        <v>171</v>
      </c>
      <c r="F64" s="25" t="s">
        <v>172</v>
      </c>
      <c r="G64">
        <v>0</v>
      </c>
      <c r="H64">
        <v>0</v>
      </c>
      <c r="I64">
        <v>0</v>
      </c>
      <c r="J64">
        <v>1</v>
      </c>
      <c r="K64">
        <v>0</v>
      </c>
      <c r="L64">
        <v>0</v>
      </c>
      <c r="M64">
        <v>1</v>
      </c>
    </row>
    <row r="65" spans="1:13" x14ac:dyDescent="0.2">
      <c r="A65" s="25">
        <v>2017</v>
      </c>
      <c r="B65" s="25">
        <v>11</v>
      </c>
      <c r="C65" s="25">
        <v>5</v>
      </c>
      <c r="D65" s="25" t="s">
        <v>27</v>
      </c>
      <c r="E65" s="25" t="s">
        <v>173</v>
      </c>
      <c r="F65" s="25" t="s">
        <v>174</v>
      </c>
      <c r="G65">
        <v>0</v>
      </c>
      <c r="H65">
        <v>1</v>
      </c>
      <c r="I65">
        <v>0</v>
      </c>
      <c r="J65">
        <v>0</v>
      </c>
      <c r="K65">
        <v>0</v>
      </c>
      <c r="L65">
        <v>0</v>
      </c>
      <c r="M65">
        <v>1</v>
      </c>
    </row>
    <row r="66" spans="1:13" x14ac:dyDescent="0.2">
      <c r="A66" s="25">
        <v>2018</v>
      </c>
      <c r="B66" s="25">
        <v>1</v>
      </c>
      <c r="C66" s="25">
        <v>28</v>
      </c>
      <c r="D66" s="25" t="s">
        <v>79</v>
      </c>
      <c r="E66" s="25" t="s">
        <v>175</v>
      </c>
      <c r="F66" s="25" t="s">
        <v>176</v>
      </c>
      <c r="G66">
        <v>0</v>
      </c>
      <c r="H66">
        <v>0</v>
      </c>
      <c r="I66">
        <v>0</v>
      </c>
      <c r="J66">
        <v>1</v>
      </c>
      <c r="K66">
        <v>0</v>
      </c>
      <c r="L66">
        <v>0</v>
      </c>
      <c r="M66">
        <v>1</v>
      </c>
    </row>
    <row r="67" spans="1:13" x14ac:dyDescent="0.2">
      <c r="A67" s="25">
        <v>2018</v>
      </c>
      <c r="B67" s="25">
        <v>2</v>
      </c>
      <c r="C67" s="25">
        <v>14</v>
      </c>
      <c r="D67" s="25" t="s">
        <v>34</v>
      </c>
      <c r="E67" s="25" t="s">
        <v>177</v>
      </c>
      <c r="F67" s="25" t="s">
        <v>178</v>
      </c>
      <c r="G67">
        <v>0</v>
      </c>
      <c r="H67">
        <v>1</v>
      </c>
      <c r="I67">
        <v>0</v>
      </c>
      <c r="J67">
        <v>0</v>
      </c>
      <c r="K67">
        <v>0</v>
      </c>
      <c r="L67">
        <v>0</v>
      </c>
      <c r="M67">
        <v>0</v>
      </c>
    </row>
    <row r="68" spans="1:13" x14ac:dyDescent="0.2">
      <c r="A68" s="25">
        <v>2018</v>
      </c>
      <c r="B68" s="25">
        <v>4</v>
      </c>
      <c r="C68" s="25">
        <v>22</v>
      </c>
      <c r="D68" s="25" t="s">
        <v>148</v>
      </c>
      <c r="E68" s="25" t="s">
        <v>179</v>
      </c>
      <c r="F68" s="25" t="s">
        <v>180</v>
      </c>
      <c r="G68">
        <v>0</v>
      </c>
      <c r="H68">
        <v>1</v>
      </c>
      <c r="I68">
        <v>0</v>
      </c>
      <c r="J68">
        <v>0</v>
      </c>
      <c r="K68">
        <v>0</v>
      </c>
      <c r="L68">
        <v>0</v>
      </c>
      <c r="M68">
        <v>0</v>
      </c>
    </row>
    <row r="69" spans="1:13" x14ac:dyDescent="0.2">
      <c r="A69" s="25">
        <v>2018</v>
      </c>
      <c r="B69" s="25">
        <v>5</v>
      </c>
      <c r="C69" s="25">
        <v>18</v>
      </c>
      <c r="D69" s="25" t="s">
        <v>27</v>
      </c>
      <c r="E69" s="25" t="s">
        <v>181</v>
      </c>
      <c r="F69" s="25" t="s">
        <v>182</v>
      </c>
      <c r="G69">
        <v>0</v>
      </c>
      <c r="H69">
        <v>0</v>
      </c>
      <c r="I69">
        <v>0</v>
      </c>
      <c r="J69">
        <v>0</v>
      </c>
      <c r="K69">
        <v>1</v>
      </c>
      <c r="L69">
        <v>0</v>
      </c>
      <c r="M69">
        <v>0</v>
      </c>
    </row>
    <row r="70" spans="1:13" x14ac:dyDescent="0.2">
      <c r="A70" s="25">
        <v>2018</v>
      </c>
      <c r="B70" s="25">
        <v>6</v>
      </c>
      <c r="C70" s="25">
        <v>28</v>
      </c>
      <c r="D70" s="25" t="s">
        <v>183</v>
      </c>
      <c r="E70" s="25" t="s">
        <v>184</v>
      </c>
      <c r="F70" s="25" t="s">
        <v>185</v>
      </c>
      <c r="G70">
        <v>0</v>
      </c>
      <c r="H70">
        <v>0</v>
      </c>
      <c r="I70">
        <v>1</v>
      </c>
      <c r="J70">
        <v>0</v>
      </c>
      <c r="K70">
        <v>0</v>
      </c>
      <c r="L70">
        <v>0</v>
      </c>
      <c r="M70">
        <v>0</v>
      </c>
    </row>
    <row r="71" spans="1:13" x14ac:dyDescent="0.2">
      <c r="A71" s="25">
        <v>2018</v>
      </c>
      <c r="B71" s="25">
        <v>10</v>
      </c>
      <c r="C71" s="25">
        <v>27</v>
      </c>
      <c r="D71" s="25" t="s">
        <v>79</v>
      </c>
      <c r="E71" s="25" t="s">
        <v>186</v>
      </c>
      <c r="F71" s="25" t="s">
        <v>187</v>
      </c>
      <c r="G71">
        <v>0</v>
      </c>
      <c r="H71">
        <v>0</v>
      </c>
      <c r="I71">
        <v>0</v>
      </c>
      <c r="J71">
        <v>1</v>
      </c>
      <c r="K71">
        <v>0</v>
      </c>
      <c r="L71">
        <v>0</v>
      </c>
      <c r="M71">
        <v>0</v>
      </c>
    </row>
    <row r="72" spans="1:13" x14ac:dyDescent="0.2">
      <c r="A72" s="25">
        <v>2018</v>
      </c>
      <c r="B72" s="25">
        <v>11</v>
      </c>
      <c r="C72" s="25">
        <v>7</v>
      </c>
      <c r="D72" s="25" t="s">
        <v>72</v>
      </c>
      <c r="E72" s="25" t="s">
        <v>188</v>
      </c>
      <c r="F72" s="25" t="s">
        <v>189</v>
      </c>
      <c r="G72">
        <v>1</v>
      </c>
      <c r="H72">
        <v>0</v>
      </c>
      <c r="I72">
        <v>0</v>
      </c>
      <c r="J72">
        <v>0</v>
      </c>
      <c r="K72">
        <v>0</v>
      </c>
      <c r="L72">
        <v>0</v>
      </c>
      <c r="M72">
        <v>0</v>
      </c>
    </row>
    <row r="73" spans="1:13" x14ac:dyDescent="0.2">
      <c r="A73" s="25">
        <v>2019</v>
      </c>
      <c r="B73" s="25">
        <v>1</v>
      </c>
      <c r="C73" s="25">
        <v>23</v>
      </c>
      <c r="D73" s="25" t="s">
        <v>34</v>
      </c>
      <c r="E73" s="25" t="s">
        <v>190</v>
      </c>
      <c r="F73" s="25" t="s">
        <v>191</v>
      </c>
      <c r="G73">
        <v>1</v>
      </c>
      <c r="H73">
        <v>0</v>
      </c>
      <c r="I73">
        <v>0</v>
      </c>
      <c r="J73">
        <v>0</v>
      </c>
      <c r="K73">
        <v>0</v>
      </c>
      <c r="L73">
        <v>0</v>
      </c>
      <c r="M73">
        <v>0</v>
      </c>
    </row>
    <row r="74" spans="1:13" x14ac:dyDescent="0.2">
      <c r="A74" s="25">
        <v>2019</v>
      </c>
      <c r="B74" s="25">
        <v>2</v>
      </c>
      <c r="C74" s="25">
        <v>15</v>
      </c>
      <c r="D74" s="25" t="s">
        <v>53</v>
      </c>
      <c r="E74" s="25" t="s">
        <v>129</v>
      </c>
      <c r="F74" s="25" t="s">
        <v>192</v>
      </c>
      <c r="G74">
        <v>1</v>
      </c>
      <c r="H74">
        <v>0</v>
      </c>
      <c r="I74">
        <v>0</v>
      </c>
      <c r="J74">
        <v>0</v>
      </c>
      <c r="K74">
        <v>0</v>
      </c>
      <c r="L74">
        <v>0</v>
      </c>
      <c r="M74">
        <v>0</v>
      </c>
    </row>
    <row r="75" spans="1:13" x14ac:dyDescent="0.2">
      <c r="A75" s="25">
        <v>2019</v>
      </c>
      <c r="B75" s="25">
        <v>5</v>
      </c>
      <c r="C75" s="25">
        <v>31</v>
      </c>
      <c r="D75" s="25" t="s">
        <v>85</v>
      </c>
      <c r="E75" s="25" t="s">
        <v>193</v>
      </c>
      <c r="F75" s="25" t="s">
        <v>194</v>
      </c>
      <c r="G75">
        <v>1</v>
      </c>
      <c r="H75">
        <v>0</v>
      </c>
      <c r="I75">
        <v>0</v>
      </c>
      <c r="J75">
        <v>0</v>
      </c>
      <c r="K75">
        <v>0</v>
      </c>
      <c r="L75">
        <v>0</v>
      </c>
      <c r="M75">
        <v>0</v>
      </c>
    </row>
    <row r="76" spans="1:13" x14ac:dyDescent="0.2">
      <c r="A76" s="25">
        <v>2019</v>
      </c>
      <c r="B76" s="25">
        <v>8</v>
      </c>
      <c r="C76" s="25">
        <v>3</v>
      </c>
      <c r="D76" s="25" t="s">
        <v>27</v>
      </c>
      <c r="E76" s="25" t="s">
        <v>195</v>
      </c>
      <c r="F76" s="25" t="s">
        <v>196</v>
      </c>
      <c r="G76">
        <v>0</v>
      </c>
      <c r="H76">
        <v>1</v>
      </c>
      <c r="I76">
        <v>0</v>
      </c>
      <c r="J76">
        <v>0</v>
      </c>
      <c r="K76">
        <v>0</v>
      </c>
      <c r="L76">
        <v>0</v>
      </c>
      <c r="M76">
        <v>1</v>
      </c>
    </row>
    <row r="77" spans="1:13" x14ac:dyDescent="0.2">
      <c r="A77" s="25">
        <v>2019</v>
      </c>
      <c r="B77" s="25">
        <v>8</v>
      </c>
      <c r="C77" s="25">
        <v>4</v>
      </c>
      <c r="D77" s="25" t="s">
        <v>63</v>
      </c>
      <c r="E77" s="25" t="s">
        <v>197</v>
      </c>
      <c r="F77" s="25" t="s">
        <v>198</v>
      </c>
      <c r="G77">
        <v>1</v>
      </c>
      <c r="H77">
        <v>0</v>
      </c>
      <c r="I77">
        <v>0</v>
      </c>
      <c r="J77">
        <v>0</v>
      </c>
      <c r="K77">
        <v>0</v>
      </c>
      <c r="L77">
        <v>0</v>
      </c>
      <c r="M77">
        <v>1</v>
      </c>
    </row>
    <row r="78" spans="1:13" x14ac:dyDescent="0.2">
      <c r="A78" s="25">
        <v>2020</v>
      </c>
      <c r="B78" s="25">
        <v>2</v>
      </c>
      <c r="C78" s="25">
        <v>26</v>
      </c>
      <c r="D78" s="25" t="s">
        <v>60</v>
      </c>
      <c r="E78" s="25" t="s">
        <v>199</v>
      </c>
      <c r="F78" s="25" t="s">
        <v>200</v>
      </c>
      <c r="G78">
        <v>1</v>
      </c>
      <c r="H78">
        <v>0</v>
      </c>
      <c r="I78">
        <v>0</v>
      </c>
      <c r="J78">
        <v>0</v>
      </c>
      <c r="K78">
        <v>0</v>
      </c>
      <c r="L78">
        <v>0</v>
      </c>
      <c r="M78">
        <v>0</v>
      </c>
    </row>
    <row r="79" spans="1:13" x14ac:dyDescent="0.2">
      <c r="A79" s="25">
        <v>2020</v>
      </c>
      <c r="B79" s="25">
        <v>3</v>
      </c>
      <c r="C79" s="25">
        <v>15</v>
      </c>
      <c r="D79" s="25" t="s">
        <v>56</v>
      </c>
      <c r="E79" s="25" t="s">
        <v>201</v>
      </c>
      <c r="F79" s="25" t="s">
        <v>202</v>
      </c>
      <c r="G79">
        <v>0</v>
      </c>
      <c r="H79">
        <v>0</v>
      </c>
      <c r="I79">
        <v>0</v>
      </c>
      <c r="J79">
        <v>1</v>
      </c>
      <c r="K79">
        <v>0</v>
      </c>
      <c r="L79">
        <v>0</v>
      </c>
      <c r="M79" s="13" t="s">
        <v>1122</v>
      </c>
    </row>
    <row r="80" spans="1:13" x14ac:dyDescent="0.2">
      <c r="A80" s="25">
        <v>2021</v>
      </c>
      <c r="B80" s="25">
        <v>3</v>
      </c>
      <c r="C80" s="25">
        <v>16</v>
      </c>
      <c r="D80" s="25" t="s">
        <v>24</v>
      </c>
      <c r="E80" s="25" t="s">
        <v>212</v>
      </c>
      <c r="F80" s="25" t="s">
        <v>213</v>
      </c>
      <c r="G80">
        <v>1</v>
      </c>
      <c r="H80">
        <v>0</v>
      </c>
      <c r="I80">
        <v>0</v>
      </c>
      <c r="J80">
        <v>0</v>
      </c>
      <c r="K80">
        <v>0</v>
      </c>
      <c r="L80">
        <v>0</v>
      </c>
      <c r="M80" s="13" t="s">
        <v>1122</v>
      </c>
    </row>
    <row r="81" spans="1:13" x14ac:dyDescent="0.2">
      <c r="A81" s="25">
        <v>2021</v>
      </c>
      <c r="B81" s="25">
        <v>3</v>
      </c>
      <c r="C81" s="25">
        <v>22</v>
      </c>
      <c r="D81" s="25" t="s">
        <v>20</v>
      </c>
      <c r="E81" s="25" t="s">
        <v>214</v>
      </c>
      <c r="F81" s="25" t="s">
        <v>215</v>
      </c>
      <c r="G81">
        <v>1</v>
      </c>
      <c r="H81">
        <v>0</v>
      </c>
      <c r="I81">
        <v>0</v>
      </c>
      <c r="J81">
        <v>0</v>
      </c>
      <c r="K81">
        <v>0</v>
      </c>
      <c r="L81">
        <v>0</v>
      </c>
      <c r="M81">
        <v>0</v>
      </c>
    </row>
    <row r="82" spans="1:13" x14ac:dyDescent="0.2">
      <c r="A82" s="25">
        <v>2021</v>
      </c>
      <c r="B82" s="25">
        <v>3</v>
      </c>
      <c r="C82" s="25">
        <v>31</v>
      </c>
      <c r="D82" s="25" t="s">
        <v>72</v>
      </c>
      <c r="E82" s="25" t="s">
        <v>216</v>
      </c>
      <c r="F82" s="25" t="s">
        <v>217</v>
      </c>
      <c r="G82">
        <v>1</v>
      </c>
      <c r="H82">
        <v>0</v>
      </c>
      <c r="I82">
        <v>0</v>
      </c>
      <c r="J82">
        <v>0</v>
      </c>
      <c r="K82">
        <v>0</v>
      </c>
      <c r="L82">
        <v>0</v>
      </c>
      <c r="M82" s="13" t="s">
        <v>1122</v>
      </c>
    </row>
    <row r="83" spans="1:13" x14ac:dyDescent="0.2">
      <c r="A83" s="25">
        <v>2021</v>
      </c>
      <c r="B83" s="25">
        <v>4</v>
      </c>
      <c r="C83" s="25">
        <v>15</v>
      </c>
      <c r="D83" s="25" t="s">
        <v>44</v>
      </c>
      <c r="E83" s="25" t="s">
        <v>218</v>
      </c>
      <c r="F83" s="25" t="s">
        <v>219</v>
      </c>
      <c r="G83">
        <v>0</v>
      </c>
      <c r="H83">
        <v>1</v>
      </c>
      <c r="I83">
        <v>0</v>
      </c>
      <c r="J83">
        <v>0</v>
      </c>
      <c r="K83">
        <v>0</v>
      </c>
      <c r="L83">
        <v>0</v>
      </c>
      <c r="M83">
        <v>0</v>
      </c>
    </row>
    <row r="84" spans="1:13" x14ac:dyDescent="0.2">
      <c r="A84" s="25">
        <v>2021</v>
      </c>
      <c r="B84" s="25">
        <v>5</v>
      </c>
      <c r="C84" s="25">
        <v>26</v>
      </c>
      <c r="D84" s="25" t="s">
        <v>72</v>
      </c>
      <c r="E84" s="25" t="s">
        <v>220</v>
      </c>
      <c r="F84" s="25" t="s">
        <v>221</v>
      </c>
      <c r="G84">
        <v>1</v>
      </c>
      <c r="H84">
        <v>0</v>
      </c>
      <c r="I84">
        <v>0</v>
      </c>
      <c r="J84">
        <v>0</v>
      </c>
      <c r="K84">
        <v>0</v>
      </c>
      <c r="L84">
        <v>0</v>
      </c>
      <c r="M84">
        <v>0</v>
      </c>
    </row>
    <row r="85" spans="1:13" x14ac:dyDescent="0.2">
      <c r="A85" s="25">
        <v>2021</v>
      </c>
      <c r="B85" s="25">
        <v>9</v>
      </c>
      <c r="C85" s="25">
        <v>12</v>
      </c>
      <c r="D85" s="25" t="s">
        <v>68</v>
      </c>
      <c r="E85" s="25" t="s">
        <v>222</v>
      </c>
      <c r="F85" s="25" t="s">
        <v>223</v>
      </c>
      <c r="G85">
        <v>1</v>
      </c>
      <c r="H85">
        <v>0</v>
      </c>
      <c r="I85">
        <v>0</v>
      </c>
      <c r="J85">
        <v>0</v>
      </c>
      <c r="K85">
        <v>0</v>
      </c>
      <c r="L85">
        <v>0</v>
      </c>
      <c r="M85">
        <v>1</v>
      </c>
    </row>
    <row r="86" spans="1:13" x14ac:dyDescent="0.2">
      <c r="A86" s="25">
        <v>2021</v>
      </c>
      <c r="B86" s="25">
        <v>10</v>
      </c>
      <c r="C86" s="25">
        <v>21</v>
      </c>
      <c r="D86" s="25" t="s">
        <v>76</v>
      </c>
      <c r="E86" s="25" t="s">
        <v>224</v>
      </c>
      <c r="F86" s="25" t="s">
        <v>225</v>
      </c>
      <c r="G86">
        <v>1</v>
      </c>
      <c r="H86">
        <v>0</v>
      </c>
      <c r="I86">
        <v>0</v>
      </c>
      <c r="J86">
        <v>0</v>
      </c>
      <c r="K86">
        <v>0</v>
      </c>
      <c r="L86">
        <v>0</v>
      </c>
      <c r="M86">
        <v>1</v>
      </c>
    </row>
    <row r="87" spans="1:13" x14ac:dyDescent="0.2">
      <c r="A87" s="25">
        <v>2021</v>
      </c>
      <c r="B87" s="25">
        <v>11</v>
      </c>
      <c r="C87" s="25">
        <v>30</v>
      </c>
      <c r="D87" s="25" t="s">
        <v>159</v>
      </c>
      <c r="E87" s="25" t="s">
        <v>226</v>
      </c>
      <c r="F87" s="25" t="s">
        <v>227</v>
      </c>
      <c r="G87">
        <v>1</v>
      </c>
      <c r="H87">
        <v>0</v>
      </c>
      <c r="I87">
        <v>0</v>
      </c>
      <c r="J87">
        <v>0</v>
      </c>
      <c r="K87">
        <v>0</v>
      </c>
      <c r="L87">
        <v>0</v>
      </c>
      <c r="M87">
        <v>0</v>
      </c>
    </row>
    <row r="88" spans="1:13" x14ac:dyDescent="0.2">
      <c r="A88" s="25">
        <v>2022</v>
      </c>
      <c r="B88" s="25">
        <v>2</v>
      </c>
      <c r="C88" s="25">
        <v>28</v>
      </c>
      <c r="D88" s="25" t="s">
        <v>72</v>
      </c>
      <c r="E88" s="25" t="s">
        <v>228</v>
      </c>
      <c r="F88" s="25" t="s">
        <v>229</v>
      </c>
      <c r="G88">
        <v>0</v>
      </c>
      <c r="H88">
        <v>1</v>
      </c>
      <c r="I88">
        <v>0</v>
      </c>
      <c r="J88">
        <v>0</v>
      </c>
      <c r="K88">
        <v>0</v>
      </c>
      <c r="L88">
        <v>0</v>
      </c>
      <c r="M88">
        <v>0</v>
      </c>
    </row>
    <row r="89" spans="1:13" x14ac:dyDescent="0.2">
      <c r="A89" s="25">
        <v>2022</v>
      </c>
      <c r="B89" s="25">
        <v>5</v>
      </c>
      <c r="C89" s="25">
        <v>14</v>
      </c>
      <c r="D89" s="25" t="s">
        <v>103</v>
      </c>
      <c r="E89" s="25" t="s">
        <v>230</v>
      </c>
      <c r="F89" s="25" t="s">
        <v>231</v>
      </c>
      <c r="G89">
        <v>0</v>
      </c>
      <c r="H89">
        <v>1</v>
      </c>
      <c r="I89">
        <v>0</v>
      </c>
      <c r="J89">
        <v>0</v>
      </c>
      <c r="K89">
        <v>0</v>
      </c>
      <c r="L89">
        <v>0</v>
      </c>
      <c r="M89">
        <v>0</v>
      </c>
    </row>
  </sheetData>
  <autoFilter ref="A1:AD89" xr:uid="{6D8409F7-8BB8-1D40-B9E3-B82073E90DA9}"/>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913BF-E326-5E47-B658-6BC401E15DD7}">
  <dimension ref="B1:AL14"/>
  <sheetViews>
    <sheetView topLeftCell="Q7" workbookViewId="0">
      <selection activeCell="AD12" sqref="AD12"/>
    </sheetView>
  </sheetViews>
  <sheetFormatPr baseColWidth="10" defaultRowHeight="16" x14ac:dyDescent="0.2"/>
  <cols>
    <col min="3" max="3" width="27.1640625" bestFit="1" customWidth="1"/>
    <col min="4" max="4" width="29.6640625" bestFit="1" customWidth="1"/>
    <col min="24" max="24" width="14.5" bestFit="1" customWidth="1"/>
    <col min="35" max="35" width="30.1640625" customWidth="1"/>
    <col min="36" max="36" width="25.33203125" bestFit="1" customWidth="1"/>
    <col min="37" max="37" width="31" bestFit="1" customWidth="1"/>
    <col min="38" max="38" width="9.6640625" bestFit="1" customWidth="1"/>
  </cols>
  <sheetData>
    <row r="1" spans="2:38" x14ac:dyDescent="0.2">
      <c r="B1" s="6" t="s">
        <v>1123</v>
      </c>
      <c r="C1" s="6" t="s">
        <v>1126</v>
      </c>
      <c r="D1" s="6" t="s">
        <v>1125</v>
      </c>
      <c r="L1" s="6" t="s">
        <v>8</v>
      </c>
      <c r="M1" s="6" t="s">
        <v>1127</v>
      </c>
      <c r="N1" s="6" t="s">
        <v>1128</v>
      </c>
      <c r="X1" s="1" t="s">
        <v>7</v>
      </c>
      <c r="Y1" s="1" t="s">
        <v>1129</v>
      </c>
      <c r="Z1" s="1" t="s">
        <v>1130</v>
      </c>
    </row>
    <row r="2" spans="2:38" x14ac:dyDescent="0.2">
      <c r="B2" s="4" t="s">
        <v>943</v>
      </c>
      <c r="C2" s="4">
        <v>4</v>
      </c>
      <c r="D2" s="5">
        <f t="shared" ref="D2:D13" si="0">C2/$C$14</f>
        <v>4.3956043956043959E-2</v>
      </c>
      <c r="L2" t="s">
        <v>13</v>
      </c>
      <c r="M2">
        <v>87</v>
      </c>
      <c r="N2" s="2">
        <f>M2/M4</f>
        <v>0.95604395604395609</v>
      </c>
      <c r="X2" t="s">
        <v>931</v>
      </c>
      <c r="Y2">
        <v>50</v>
      </c>
      <c r="Z2" s="3">
        <f>Y2/$Y$9</f>
        <v>0.5494505494505495</v>
      </c>
      <c r="AI2" s="28" t="s">
        <v>1131</v>
      </c>
      <c r="AJ2" s="29"/>
      <c r="AK2" s="29"/>
      <c r="AL2" s="30"/>
    </row>
    <row r="3" spans="2:38" x14ac:dyDescent="0.2">
      <c r="B3" s="4" t="s">
        <v>942</v>
      </c>
      <c r="C3" s="4">
        <v>12</v>
      </c>
      <c r="D3" s="5">
        <f t="shared" si="0"/>
        <v>0.13186813186813187</v>
      </c>
      <c r="L3" t="s">
        <v>75</v>
      </c>
      <c r="M3">
        <v>3</v>
      </c>
      <c r="N3" s="2">
        <f>M3/M4</f>
        <v>3.2967032967032968E-2</v>
      </c>
      <c r="X3" t="s">
        <v>43</v>
      </c>
      <c r="Y3">
        <v>14</v>
      </c>
      <c r="Z3" s="3">
        <f t="shared" ref="Z3:Z8" si="1">Y3/$Y$9</f>
        <v>0.15384615384615385</v>
      </c>
      <c r="AI3" s="16"/>
      <c r="AJ3" s="16" t="s">
        <v>929</v>
      </c>
      <c r="AK3" s="16" t="s">
        <v>1134</v>
      </c>
      <c r="AL3" s="16" t="s">
        <v>930</v>
      </c>
    </row>
    <row r="4" spans="2:38" x14ac:dyDescent="0.2">
      <c r="B4" s="4" t="s">
        <v>941</v>
      </c>
      <c r="C4" s="4">
        <v>18</v>
      </c>
      <c r="D4" s="5">
        <f t="shared" si="0"/>
        <v>0.19780219780219779</v>
      </c>
      <c r="M4">
        <v>91</v>
      </c>
      <c r="X4" t="s">
        <v>33</v>
      </c>
      <c r="Y4">
        <v>6</v>
      </c>
      <c r="Z4" s="3">
        <f t="shared" si="1"/>
        <v>6.5934065934065936E-2</v>
      </c>
      <c r="AI4" s="16" t="s">
        <v>931</v>
      </c>
      <c r="AJ4" s="17">
        <f>Z2</f>
        <v>0.5494505494505495</v>
      </c>
      <c r="AK4" s="17">
        <v>0.64400000000000002</v>
      </c>
      <c r="AL4" s="17">
        <f t="shared" ref="AL4:AL9" si="2">AJ4-AK4</f>
        <v>-9.454945054945052E-2</v>
      </c>
    </row>
    <row r="5" spans="2:38" x14ac:dyDescent="0.2">
      <c r="B5" s="4" t="s">
        <v>940</v>
      </c>
      <c r="C5" s="4">
        <v>11</v>
      </c>
      <c r="D5" s="5">
        <f t="shared" si="0"/>
        <v>0.12087912087912088</v>
      </c>
      <c r="X5" t="s">
        <v>108</v>
      </c>
      <c r="Y5">
        <v>7</v>
      </c>
      <c r="Z5" s="3">
        <f t="shared" si="1"/>
        <v>7.6923076923076927E-2</v>
      </c>
      <c r="AI5" s="16" t="s">
        <v>43</v>
      </c>
      <c r="AJ5" s="17">
        <f t="shared" ref="AJ5:AJ9" si="3">Z3</f>
        <v>0.15384615384615385</v>
      </c>
      <c r="AK5" s="17">
        <v>0.128</v>
      </c>
      <c r="AL5" s="17">
        <f t="shared" si="2"/>
        <v>2.5846153846153852E-2</v>
      </c>
    </row>
    <row r="6" spans="2:38" x14ac:dyDescent="0.2">
      <c r="B6" s="4" t="s">
        <v>939</v>
      </c>
      <c r="C6" s="4">
        <v>7</v>
      </c>
      <c r="D6" s="5">
        <f t="shared" si="0"/>
        <v>7.6923076923076927E-2</v>
      </c>
      <c r="X6" t="s">
        <v>37</v>
      </c>
      <c r="Y6">
        <v>9</v>
      </c>
      <c r="Z6" s="3">
        <f t="shared" si="1"/>
        <v>9.8901098901098897E-2</v>
      </c>
      <c r="AI6" s="16" t="s">
        <v>33</v>
      </c>
      <c r="AJ6" s="17">
        <f t="shared" si="3"/>
        <v>6.5934065934065936E-2</v>
      </c>
      <c r="AK6" s="17">
        <v>4.8000000000000001E-2</v>
      </c>
      <c r="AL6" s="17">
        <f t="shared" si="2"/>
        <v>1.7934065934065935E-2</v>
      </c>
    </row>
    <row r="7" spans="2:38" x14ac:dyDescent="0.2">
      <c r="B7" s="4" t="s">
        <v>938</v>
      </c>
      <c r="C7" s="4">
        <v>14</v>
      </c>
      <c r="D7" s="5">
        <f t="shared" si="0"/>
        <v>0.15384615384615385</v>
      </c>
      <c r="X7" t="s">
        <v>71</v>
      </c>
      <c r="Y7">
        <v>3</v>
      </c>
      <c r="Z7" s="3">
        <f t="shared" si="1"/>
        <v>3.2967032967032968E-2</v>
      </c>
      <c r="AI7" s="16" t="s">
        <v>108</v>
      </c>
      <c r="AJ7" s="17">
        <f t="shared" si="3"/>
        <v>7.6923076923076927E-2</v>
      </c>
      <c r="AK7" s="17">
        <v>4.0000000000000001E-3</v>
      </c>
      <c r="AL7" s="17">
        <f t="shared" si="2"/>
        <v>7.2923076923076924E-2</v>
      </c>
    </row>
    <row r="8" spans="2:38" x14ac:dyDescent="0.2">
      <c r="B8" s="4" t="s">
        <v>937</v>
      </c>
      <c r="C8" s="4">
        <v>13</v>
      </c>
      <c r="D8" s="5">
        <f t="shared" si="0"/>
        <v>0.14285714285714285</v>
      </c>
      <c r="X8" t="s">
        <v>59</v>
      </c>
      <c r="Y8">
        <v>2</v>
      </c>
      <c r="Z8" s="3">
        <f t="shared" si="1"/>
        <v>2.197802197802198E-2</v>
      </c>
      <c r="AI8" s="16" t="s">
        <v>37</v>
      </c>
      <c r="AJ8" s="17">
        <f t="shared" si="3"/>
        <v>9.8901098901098897E-2</v>
      </c>
      <c r="AK8" s="17">
        <v>0.16600000000000001</v>
      </c>
      <c r="AL8" s="17">
        <f t="shared" si="2"/>
        <v>-6.7098901098901112E-2</v>
      </c>
    </row>
    <row r="9" spans="2:38" x14ac:dyDescent="0.2">
      <c r="B9" s="4" t="s">
        <v>936</v>
      </c>
      <c r="C9" s="4">
        <v>3</v>
      </c>
      <c r="D9" s="5">
        <f t="shared" si="0"/>
        <v>3.2967032967032968E-2</v>
      </c>
      <c r="Y9">
        <v>91</v>
      </c>
      <c r="AI9" s="16" t="s">
        <v>71</v>
      </c>
      <c r="AJ9" s="17">
        <f t="shared" si="3"/>
        <v>3.2967032967032968E-2</v>
      </c>
      <c r="AK9" s="17">
        <v>0.01</v>
      </c>
      <c r="AL9" s="17">
        <f t="shared" si="2"/>
        <v>2.2967032967032966E-2</v>
      </c>
    </row>
    <row r="10" spans="2:38" x14ac:dyDescent="0.2">
      <c r="B10" s="4" t="s">
        <v>935</v>
      </c>
      <c r="C10" s="4">
        <v>4</v>
      </c>
      <c r="D10" s="5">
        <f t="shared" si="0"/>
        <v>4.3956043956043959E-2</v>
      </c>
    </row>
    <row r="11" spans="2:38" x14ac:dyDescent="0.2">
      <c r="B11" s="4" t="s">
        <v>934</v>
      </c>
      <c r="C11" s="4">
        <v>2</v>
      </c>
      <c r="D11" s="5">
        <f t="shared" si="0"/>
        <v>2.197802197802198E-2</v>
      </c>
    </row>
    <row r="12" spans="2:38" x14ac:dyDescent="0.2">
      <c r="B12" s="4" t="s">
        <v>933</v>
      </c>
      <c r="C12" s="4">
        <v>1</v>
      </c>
      <c r="D12" s="5">
        <f t="shared" si="0"/>
        <v>1.098901098901099E-2</v>
      </c>
    </row>
    <row r="13" spans="2:38" x14ac:dyDescent="0.2">
      <c r="B13" s="4" t="s">
        <v>932</v>
      </c>
      <c r="C13" s="4">
        <v>1</v>
      </c>
      <c r="D13" s="5">
        <f t="shared" si="0"/>
        <v>1.098901098901099E-2</v>
      </c>
    </row>
    <row r="14" spans="2:38" x14ac:dyDescent="0.2">
      <c r="B14" s="4" t="s">
        <v>1124</v>
      </c>
      <c r="C14" s="4">
        <v>91</v>
      </c>
      <c r="D14" s="4"/>
    </row>
  </sheetData>
  <autoFilter ref="A1:M92" xr:uid="{5E9913BF-E326-5E47-B658-6BC401E15DD7}"/>
  <mergeCells count="1">
    <mergeCell ref="AI2:AL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FC964-3A9A-3945-BC08-B76824BEAA52}">
  <dimension ref="A1:J89"/>
  <sheetViews>
    <sheetView topLeftCell="A21" workbookViewId="0">
      <selection activeCell="V30" sqref="V30"/>
    </sheetView>
  </sheetViews>
  <sheetFormatPr baseColWidth="10" defaultRowHeight="16" x14ac:dyDescent="0.2"/>
  <cols>
    <col min="1" max="1" width="5.33203125" style="8" bestFit="1" customWidth="1"/>
    <col min="2" max="2" width="6.5" style="8" bestFit="1" customWidth="1"/>
    <col min="3" max="3" width="4.5" style="8" bestFit="1" customWidth="1"/>
    <col min="4" max="4" width="10.5" style="8" bestFit="1" customWidth="1"/>
    <col min="5" max="5" width="13.1640625" style="8" bestFit="1" customWidth="1"/>
    <col min="6" max="6" width="9" style="8" bestFit="1" customWidth="1"/>
    <col min="9" max="9" width="20.1640625" bestFit="1" customWidth="1"/>
    <col min="10" max="10" width="10.83203125" customWidth="1"/>
  </cols>
  <sheetData>
    <row r="1" spans="1:10" x14ac:dyDescent="0.2">
      <c r="A1" s="7" t="s">
        <v>0</v>
      </c>
      <c r="B1" s="7" t="s">
        <v>1</v>
      </c>
      <c r="C1" s="7" t="s">
        <v>2</v>
      </c>
      <c r="D1" s="7" t="s">
        <v>915</v>
      </c>
      <c r="E1" s="7" t="s">
        <v>916</v>
      </c>
      <c r="F1" s="7" t="s">
        <v>917</v>
      </c>
      <c r="I1" t="s">
        <v>944</v>
      </c>
      <c r="J1" t="s">
        <v>945</v>
      </c>
    </row>
    <row r="2" spans="1:10" x14ac:dyDescent="0.2">
      <c r="A2" s="8">
        <v>1998</v>
      </c>
      <c r="B2" s="8">
        <v>3</v>
      </c>
      <c r="C2" s="8">
        <v>7</v>
      </c>
      <c r="D2" s="8">
        <v>4</v>
      </c>
      <c r="E2" s="8">
        <v>4</v>
      </c>
      <c r="F2" s="8">
        <v>0</v>
      </c>
      <c r="H2">
        <v>1998</v>
      </c>
      <c r="I2">
        <f>SUMIF(A:A,H2,E:E)</f>
        <v>9</v>
      </c>
      <c r="J2">
        <f>COUNTIF(A:A,H2)</f>
        <v>2</v>
      </c>
    </row>
    <row r="3" spans="1:10" x14ac:dyDescent="0.2">
      <c r="A3" s="8">
        <v>1998</v>
      </c>
      <c r="B3" s="8">
        <v>3</v>
      </c>
      <c r="C3" s="8">
        <v>24</v>
      </c>
      <c r="D3" s="8">
        <v>5</v>
      </c>
      <c r="E3" s="8">
        <v>5</v>
      </c>
      <c r="F3" s="8">
        <v>10</v>
      </c>
      <c r="H3">
        <f>H2+1</f>
        <v>1999</v>
      </c>
      <c r="I3">
        <f t="shared" ref="I3:I26" si="0">SUMIF(A:A,H3,E:E)</f>
        <v>45</v>
      </c>
      <c r="J3">
        <f t="shared" ref="J3:J26" si="1">COUNTIF(A:A,H3)</f>
        <v>6</v>
      </c>
    </row>
    <row r="4" spans="1:10" x14ac:dyDescent="0.2">
      <c r="A4" s="8">
        <v>1999</v>
      </c>
      <c r="B4" s="8">
        <v>4</v>
      </c>
      <c r="C4" s="8">
        <v>20</v>
      </c>
      <c r="D4" s="8">
        <v>13</v>
      </c>
      <c r="E4" s="8">
        <v>13</v>
      </c>
      <c r="F4" s="8">
        <v>24</v>
      </c>
      <c r="H4">
        <f t="shared" ref="H4:H26" si="2">H3+1</f>
        <v>2000</v>
      </c>
      <c r="I4">
        <f t="shared" si="0"/>
        <v>7</v>
      </c>
      <c r="J4">
        <f t="shared" si="1"/>
        <v>1</v>
      </c>
    </row>
    <row r="5" spans="1:10" x14ac:dyDescent="0.2">
      <c r="A5" s="8">
        <v>1999</v>
      </c>
      <c r="B5" s="8">
        <v>6</v>
      </c>
      <c r="C5" s="8">
        <v>3</v>
      </c>
      <c r="D5" s="8">
        <v>4</v>
      </c>
      <c r="E5" s="8">
        <v>4</v>
      </c>
      <c r="F5" s="8">
        <v>1</v>
      </c>
      <c r="H5">
        <f t="shared" si="2"/>
        <v>2001</v>
      </c>
      <c r="I5">
        <f t="shared" si="0"/>
        <v>4</v>
      </c>
      <c r="J5">
        <f t="shared" si="1"/>
        <v>1</v>
      </c>
    </row>
    <row r="6" spans="1:10" x14ac:dyDescent="0.2">
      <c r="A6" s="8">
        <v>1999</v>
      </c>
      <c r="B6" s="8">
        <v>7</v>
      </c>
      <c r="C6" s="8">
        <v>29</v>
      </c>
      <c r="D6" s="8">
        <v>12</v>
      </c>
      <c r="E6" s="8">
        <v>9</v>
      </c>
      <c r="F6" s="8">
        <v>13</v>
      </c>
      <c r="H6">
        <f t="shared" si="2"/>
        <v>2002</v>
      </c>
      <c r="I6">
        <f t="shared" si="0"/>
        <v>4</v>
      </c>
      <c r="J6">
        <f t="shared" si="1"/>
        <v>1</v>
      </c>
    </row>
    <row r="7" spans="1:10" x14ac:dyDescent="0.2">
      <c r="A7" s="8">
        <v>1999</v>
      </c>
      <c r="B7" s="8">
        <v>9</v>
      </c>
      <c r="C7" s="8">
        <v>15</v>
      </c>
      <c r="D7" s="8">
        <v>7</v>
      </c>
      <c r="E7" s="8">
        <v>7</v>
      </c>
      <c r="F7" s="8">
        <v>7</v>
      </c>
      <c r="H7">
        <f t="shared" si="2"/>
        <v>2003</v>
      </c>
      <c r="I7">
        <f t="shared" si="0"/>
        <v>20</v>
      </c>
      <c r="J7">
        <f t="shared" si="1"/>
        <v>4</v>
      </c>
    </row>
    <row r="8" spans="1:10" x14ac:dyDescent="0.2">
      <c r="A8" s="8">
        <v>1999</v>
      </c>
      <c r="B8" s="8">
        <v>11</v>
      </c>
      <c r="C8" s="8">
        <v>2</v>
      </c>
      <c r="D8" s="8">
        <v>7</v>
      </c>
      <c r="E8" s="8">
        <v>7</v>
      </c>
      <c r="F8" s="8">
        <v>1</v>
      </c>
      <c r="H8">
        <f t="shared" si="2"/>
        <v>2004</v>
      </c>
      <c r="I8">
        <f t="shared" si="0"/>
        <v>15</v>
      </c>
      <c r="J8">
        <f t="shared" si="1"/>
        <v>3</v>
      </c>
    </row>
    <row r="9" spans="1:10" x14ac:dyDescent="0.2">
      <c r="A9" s="8">
        <v>1999</v>
      </c>
      <c r="B9" s="8">
        <v>12</v>
      </c>
      <c r="C9" s="8">
        <v>30</v>
      </c>
      <c r="D9" s="8">
        <v>5</v>
      </c>
      <c r="E9" s="8">
        <v>5</v>
      </c>
      <c r="F9" s="8">
        <v>3</v>
      </c>
      <c r="H9">
        <f t="shared" si="2"/>
        <v>2005</v>
      </c>
      <c r="I9">
        <f t="shared" si="0"/>
        <v>14</v>
      </c>
      <c r="J9">
        <f t="shared" si="1"/>
        <v>2</v>
      </c>
    </row>
    <row r="10" spans="1:10" x14ac:dyDescent="0.2">
      <c r="A10" s="8">
        <v>2000</v>
      </c>
      <c r="B10" s="8">
        <v>12</v>
      </c>
      <c r="C10" s="8">
        <v>26</v>
      </c>
      <c r="D10" s="8">
        <v>7</v>
      </c>
      <c r="E10" s="8">
        <v>7</v>
      </c>
      <c r="F10" s="8">
        <v>0</v>
      </c>
      <c r="H10">
        <f t="shared" si="2"/>
        <v>2006</v>
      </c>
      <c r="I10">
        <f t="shared" si="0"/>
        <v>22</v>
      </c>
      <c r="J10">
        <f t="shared" si="1"/>
        <v>4</v>
      </c>
    </row>
    <row r="11" spans="1:10" x14ac:dyDescent="0.2">
      <c r="A11" s="8">
        <v>2001</v>
      </c>
      <c r="B11" s="8">
        <v>2</v>
      </c>
      <c r="C11" s="8">
        <v>5</v>
      </c>
      <c r="D11" s="8">
        <v>4</v>
      </c>
      <c r="E11" s="8">
        <v>4</v>
      </c>
      <c r="F11" s="8">
        <v>4</v>
      </c>
      <c r="H11">
        <v>2007</v>
      </c>
      <c r="I11">
        <f t="shared" si="0"/>
        <v>51</v>
      </c>
      <c r="J11">
        <f t="shared" si="1"/>
        <v>4</v>
      </c>
    </row>
    <row r="12" spans="1:10" x14ac:dyDescent="0.2">
      <c r="A12" s="8">
        <v>2002</v>
      </c>
      <c r="B12" s="8">
        <v>3</v>
      </c>
      <c r="C12" s="8">
        <v>22</v>
      </c>
      <c r="D12" s="8">
        <v>4</v>
      </c>
      <c r="E12" s="8">
        <v>4</v>
      </c>
      <c r="F12" s="8">
        <v>5</v>
      </c>
      <c r="H12">
        <f t="shared" ref="H12" si="3">H11+1</f>
        <v>2008</v>
      </c>
      <c r="I12">
        <f t="shared" si="0"/>
        <v>20</v>
      </c>
      <c r="J12">
        <f t="shared" si="1"/>
        <v>4</v>
      </c>
    </row>
    <row r="13" spans="1:10" x14ac:dyDescent="0.2">
      <c r="A13" s="8">
        <v>2003</v>
      </c>
      <c r="B13" s="8">
        <v>2</v>
      </c>
      <c r="C13" s="8">
        <v>25</v>
      </c>
      <c r="D13" s="8">
        <v>4</v>
      </c>
      <c r="E13" s="8">
        <v>4</v>
      </c>
      <c r="F13" s="8">
        <v>1</v>
      </c>
      <c r="H13">
        <f t="shared" si="2"/>
        <v>2009</v>
      </c>
      <c r="I13">
        <f t="shared" si="0"/>
        <v>38</v>
      </c>
      <c r="J13">
        <f t="shared" si="1"/>
        <v>4</v>
      </c>
    </row>
    <row r="14" spans="1:10" x14ac:dyDescent="0.2">
      <c r="A14" s="8">
        <v>2003</v>
      </c>
      <c r="B14" s="8">
        <v>7</v>
      </c>
      <c r="C14" s="8">
        <v>8</v>
      </c>
      <c r="D14" s="8">
        <v>6</v>
      </c>
      <c r="E14" s="8">
        <v>6</v>
      </c>
      <c r="F14" s="8">
        <v>8</v>
      </c>
      <c r="H14">
        <f t="shared" si="2"/>
        <v>2010</v>
      </c>
      <c r="I14">
        <f t="shared" si="0"/>
        <v>12</v>
      </c>
      <c r="J14">
        <f t="shared" si="1"/>
        <v>2</v>
      </c>
    </row>
    <row r="15" spans="1:10" x14ac:dyDescent="0.2">
      <c r="A15" s="8">
        <v>2003</v>
      </c>
      <c r="B15" s="8">
        <v>8</v>
      </c>
      <c r="C15" s="8">
        <v>27</v>
      </c>
      <c r="D15" s="8">
        <v>6</v>
      </c>
      <c r="E15" s="8">
        <v>6</v>
      </c>
      <c r="F15" s="8">
        <v>0</v>
      </c>
      <c r="H15">
        <f t="shared" si="2"/>
        <v>2011</v>
      </c>
      <c r="I15">
        <f t="shared" si="0"/>
        <v>18</v>
      </c>
      <c r="J15">
        <f t="shared" si="1"/>
        <v>3</v>
      </c>
    </row>
    <row r="16" spans="1:10" x14ac:dyDescent="0.2">
      <c r="A16" s="8">
        <v>2003</v>
      </c>
      <c r="B16" s="8">
        <v>10</v>
      </c>
      <c r="C16" s="8">
        <v>24</v>
      </c>
      <c r="D16" s="8">
        <v>4</v>
      </c>
      <c r="E16" s="8">
        <v>4</v>
      </c>
      <c r="F16" s="8">
        <v>0</v>
      </c>
      <c r="H16">
        <f t="shared" si="2"/>
        <v>2012</v>
      </c>
      <c r="I16">
        <f t="shared" si="0"/>
        <v>66</v>
      </c>
      <c r="J16">
        <f t="shared" si="1"/>
        <v>7</v>
      </c>
    </row>
    <row r="17" spans="1:10" x14ac:dyDescent="0.2">
      <c r="A17" s="8">
        <v>2004</v>
      </c>
      <c r="B17" s="8">
        <v>7</v>
      </c>
      <c r="C17" s="8">
        <v>2</v>
      </c>
      <c r="D17" s="8">
        <v>5</v>
      </c>
      <c r="E17" s="8">
        <v>5</v>
      </c>
      <c r="F17" s="8">
        <v>2</v>
      </c>
      <c r="H17">
        <f t="shared" si="2"/>
        <v>2013</v>
      </c>
      <c r="I17">
        <f t="shared" si="0"/>
        <v>16</v>
      </c>
      <c r="J17">
        <f t="shared" si="1"/>
        <v>2</v>
      </c>
    </row>
    <row r="18" spans="1:10" x14ac:dyDescent="0.2">
      <c r="A18" s="8">
        <v>2004</v>
      </c>
      <c r="B18" s="8">
        <v>11</v>
      </c>
      <c r="C18" s="8">
        <v>21</v>
      </c>
      <c r="D18" s="8">
        <v>6</v>
      </c>
      <c r="E18" s="8">
        <v>6</v>
      </c>
      <c r="F18" s="8">
        <v>2</v>
      </c>
      <c r="H18">
        <f t="shared" si="2"/>
        <v>2014</v>
      </c>
      <c r="I18">
        <f t="shared" si="0"/>
        <v>8</v>
      </c>
      <c r="J18">
        <f t="shared" si="1"/>
        <v>2</v>
      </c>
    </row>
    <row r="19" spans="1:10" x14ac:dyDescent="0.2">
      <c r="A19" s="8">
        <v>2004</v>
      </c>
      <c r="B19" s="8">
        <v>12</v>
      </c>
      <c r="C19" s="8">
        <v>8</v>
      </c>
      <c r="D19" s="8">
        <v>4</v>
      </c>
      <c r="E19" s="8">
        <v>4</v>
      </c>
      <c r="F19" s="8">
        <v>3</v>
      </c>
      <c r="H19">
        <f t="shared" si="2"/>
        <v>2015</v>
      </c>
      <c r="I19">
        <f t="shared" si="0"/>
        <v>37</v>
      </c>
      <c r="J19">
        <f t="shared" si="1"/>
        <v>4</v>
      </c>
    </row>
    <row r="20" spans="1:10" x14ac:dyDescent="0.2">
      <c r="A20" s="8">
        <v>2005</v>
      </c>
      <c r="B20" s="8">
        <v>3</v>
      </c>
      <c r="C20" s="8">
        <v>12</v>
      </c>
      <c r="D20" s="8">
        <v>7</v>
      </c>
      <c r="E20" s="8">
        <v>7</v>
      </c>
      <c r="F20" s="8">
        <v>4</v>
      </c>
      <c r="H20">
        <f t="shared" si="2"/>
        <v>2016</v>
      </c>
      <c r="I20">
        <f t="shared" si="0"/>
        <v>65</v>
      </c>
      <c r="J20">
        <f t="shared" si="1"/>
        <v>4</v>
      </c>
    </row>
    <row r="21" spans="1:10" x14ac:dyDescent="0.2">
      <c r="A21" s="8">
        <v>2005</v>
      </c>
      <c r="B21" s="8">
        <v>3</v>
      </c>
      <c r="C21" s="8">
        <v>21</v>
      </c>
      <c r="D21" s="8">
        <v>9</v>
      </c>
      <c r="E21" s="8">
        <v>7</v>
      </c>
      <c r="F21" s="8">
        <v>5</v>
      </c>
      <c r="H21">
        <f t="shared" si="2"/>
        <v>2017</v>
      </c>
      <c r="I21">
        <f t="shared" si="0"/>
        <v>94</v>
      </c>
      <c r="J21">
        <f t="shared" si="1"/>
        <v>4</v>
      </c>
    </row>
    <row r="22" spans="1:10" x14ac:dyDescent="0.2">
      <c r="A22" s="8">
        <v>2006</v>
      </c>
      <c r="B22" s="8">
        <v>1</v>
      </c>
      <c r="C22" s="8">
        <v>30</v>
      </c>
      <c r="D22" s="8">
        <v>7</v>
      </c>
      <c r="E22" s="8">
        <v>7</v>
      </c>
      <c r="F22" s="8">
        <v>0</v>
      </c>
      <c r="H22">
        <f t="shared" si="2"/>
        <v>2018</v>
      </c>
      <c r="I22">
        <f t="shared" si="0"/>
        <v>62</v>
      </c>
      <c r="J22">
        <f t="shared" si="1"/>
        <v>7</v>
      </c>
    </row>
    <row r="23" spans="1:10" x14ac:dyDescent="0.2">
      <c r="A23" s="8">
        <v>2006</v>
      </c>
      <c r="B23" s="8">
        <v>3</v>
      </c>
      <c r="C23" s="8">
        <v>24</v>
      </c>
      <c r="D23" s="8">
        <v>6</v>
      </c>
      <c r="E23" s="8">
        <v>6</v>
      </c>
      <c r="F23" s="8">
        <v>3</v>
      </c>
      <c r="H23">
        <f t="shared" si="2"/>
        <v>2019</v>
      </c>
      <c r="I23">
        <f t="shared" si="0"/>
        <v>53</v>
      </c>
      <c r="J23">
        <f t="shared" si="1"/>
        <v>5</v>
      </c>
    </row>
    <row r="24" spans="1:10" x14ac:dyDescent="0.2">
      <c r="A24" s="8">
        <v>2006</v>
      </c>
      <c r="B24" s="8">
        <v>5</v>
      </c>
      <c r="C24" s="8">
        <v>21</v>
      </c>
      <c r="D24" s="8">
        <v>5</v>
      </c>
      <c r="E24" s="8">
        <v>4</v>
      </c>
      <c r="F24" s="8">
        <v>1</v>
      </c>
      <c r="H24">
        <f t="shared" si="2"/>
        <v>2020</v>
      </c>
      <c r="I24">
        <f t="shared" si="0"/>
        <v>9</v>
      </c>
      <c r="J24">
        <f t="shared" si="1"/>
        <v>2</v>
      </c>
    </row>
    <row r="25" spans="1:10" x14ac:dyDescent="0.2">
      <c r="A25" s="8">
        <v>2006</v>
      </c>
      <c r="B25" s="8">
        <v>10</v>
      </c>
      <c r="C25" s="8">
        <v>2</v>
      </c>
      <c r="D25" s="8">
        <v>5</v>
      </c>
      <c r="E25" s="8">
        <v>5</v>
      </c>
      <c r="F25" s="8">
        <v>5</v>
      </c>
      <c r="H25">
        <f t="shared" si="2"/>
        <v>2021</v>
      </c>
      <c r="I25">
        <f t="shared" si="0"/>
        <v>51</v>
      </c>
      <c r="J25">
        <f t="shared" si="1"/>
        <v>8</v>
      </c>
    </row>
    <row r="26" spans="1:10" x14ac:dyDescent="0.2">
      <c r="A26" s="8">
        <v>2007</v>
      </c>
      <c r="B26" s="8">
        <v>2</v>
      </c>
      <c r="C26" s="8">
        <v>12</v>
      </c>
      <c r="D26" s="8">
        <v>5</v>
      </c>
      <c r="E26" s="8">
        <v>5</v>
      </c>
      <c r="F26" s="8">
        <v>4</v>
      </c>
      <c r="H26">
        <f t="shared" si="2"/>
        <v>2022</v>
      </c>
      <c r="I26">
        <f t="shared" si="0"/>
        <v>14</v>
      </c>
      <c r="J26">
        <f t="shared" si="1"/>
        <v>2</v>
      </c>
    </row>
    <row r="27" spans="1:10" x14ac:dyDescent="0.2">
      <c r="A27" s="8">
        <v>2007</v>
      </c>
      <c r="B27" s="8">
        <v>4</v>
      </c>
      <c r="C27" s="8">
        <v>16</v>
      </c>
      <c r="D27" s="8">
        <v>32</v>
      </c>
      <c r="E27" s="8">
        <v>32</v>
      </c>
      <c r="F27" s="8">
        <v>25</v>
      </c>
    </row>
    <row r="28" spans="1:10" x14ac:dyDescent="0.2">
      <c r="A28" s="8">
        <v>2007</v>
      </c>
      <c r="B28" s="8">
        <v>10</v>
      </c>
      <c r="C28" s="8">
        <v>7</v>
      </c>
      <c r="D28" s="8">
        <v>6</v>
      </c>
      <c r="E28" s="8">
        <v>6</v>
      </c>
      <c r="F28" s="8">
        <v>1</v>
      </c>
    </row>
    <row r="29" spans="1:10" x14ac:dyDescent="0.2">
      <c r="A29" s="8">
        <v>2007</v>
      </c>
      <c r="B29" s="8">
        <v>12</v>
      </c>
      <c r="C29" s="8">
        <v>5</v>
      </c>
      <c r="D29" s="8">
        <v>8</v>
      </c>
      <c r="E29" s="8">
        <v>8</v>
      </c>
      <c r="F29" s="8">
        <v>4</v>
      </c>
    </row>
    <row r="30" spans="1:10" x14ac:dyDescent="0.2">
      <c r="A30" s="8">
        <v>2008</v>
      </c>
      <c r="B30" s="8">
        <v>2</v>
      </c>
      <c r="C30" s="8">
        <v>7</v>
      </c>
      <c r="D30" s="8">
        <v>6</v>
      </c>
      <c r="E30" s="8">
        <v>6</v>
      </c>
      <c r="F30" s="8">
        <v>1</v>
      </c>
    </row>
    <row r="31" spans="1:10" x14ac:dyDescent="0.2">
      <c r="A31" s="8">
        <v>2008</v>
      </c>
      <c r="B31" s="8">
        <v>2</v>
      </c>
      <c r="C31" s="8">
        <v>14</v>
      </c>
      <c r="D31" s="8">
        <v>5</v>
      </c>
      <c r="E31" s="8">
        <v>5</v>
      </c>
      <c r="F31" s="8">
        <v>0</v>
      </c>
    </row>
    <row r="32" spans="1:10" x14ac:dyDescent="0.2">
      <c r="A32" s="8">
        <v>2008</v>
      </c>
      <c r="B32" s="8">
        <v>3</v>
      </c>
      <c r="C32" s="8">
        <v>18</v>
      </c>
      <c r="D32" s="8">
        <v>4</v>
      </c>
      <c r="E32" s="8">
        <v>4</v>
      </c>
      <c r="F32" s="8">
        <v>0</v>
      </c>
    </row>
    <row r="33" spans="1:6" x14ac:dyDescent="0.2">
      <c r="A33" s="8">
        <v>2008</v>
      </c>
      <c r="B33" s="8">
        <v>6</v>
      </c>
      <c r="C33" s="8">
        <v>25</v>
      </c>
      <c r="D33" s="8">
        <v>5</v>
      </c>
      <c r="E33" s="8">
        <v>5</v>
      </c>
      <c r="F33" s="8">
        <v>1</v>
      </c>
    </row>
    <row r="34" spans="1:6" x14ac:dyDescent="0.2">
      <c r="A34" s="8">
        <v>2009</v>
      </c>
      <c r="B34" s="8">
        <v>3</v>
      </c>
      <c r="C34" s="8">
        <v>29</v>
      </c>
      <c r="D34" s="8">
        <v>8</v>
      </c>
      <c r="E34" s="8">
        <v>8</v>
      </c>
      <c r="F34" s="8">
        <v>2</v>
      </c>
    </row>
    <row r="35" spans="1:6" x14ac:dyDescent="0.2">
      <c r="A35" s="8">
        <v>2009</v>
      </c>
      <c r="B35" s="8">
        <v>4</v>
      </c>
      <c r="C35" s="8">
        <v>3</v>
      </c>
      <c r="D35" s="8">
        <v>13</v>
      </c>
      <c r="E35" s="8">
        <v>13</v>
      </c>
      <c r="F35" s="8">
        <v>4</v>
      </c>
    </row>
    <row r="36" spans="1:6" x14ac:dyDescent="0.2">
      <c r="A36" s="8">
        <v>2009</v>
      </c>
      <c r="B36" s="8">
        <v>11</v>
      </c>
      <c r="C36" s="8">
        <v>5</v>
      </c>
      <c r="D36" s="8">
        <v>13</v>
      </c>
      <c r="E36" s="8">
        <v>13</v>
      </c>
      <c r="F36" s="8">
        <v>30</v>
      </c>
    </row>
    <row r="37" spans="1:6" x14ac:dyDescent="0.2">
      <c r="A37" s="8">
        <v>2009</v>
      </c>
      <c r="B37" s="8">
        <v>11</v>
      </c>
      <c r="C37" s="8">
        <v>29</v>
      </c>
      <c r="D37" s="8">
        <v>4</v>
      </c>
      <c r="E37" s="8">
        <v>4</v>
      </c>
      <c r="F37" s="8">
        <v>0</v>
      </c>
    </row>
    <row r="38" spans="1:6" x14ac:dyDescent="0.2">
      <c r="A38" s="8">
        <v>2010</v>
      </c>
      <c r="B38" s="8">
        <v>6</v>
      </c>
      <c r="C38" s="8">
        <v>6</v>
      </c>
      <c r="D38" s="8">
        <v>4</v>
      </c>
      <c r="E38" s="8">
        <v>4</v>
      </c>
      <c r="F38" s="8">
        <v>3</v>
      </c>
    </row>
    <row r="39" spans="1:6" x14ac:dyDescent="0.2">
      <c r="A39" s="8">
        <v>2010</v>
      </c>
      <c r="B39" s="8">
        <v>8</v>
      </c>
      <c r="C39" s="8">
        <v>3</v>
      </c>
      <c r="D39" s="8">
        <v>8</v>
      </c>
      <c r="E39" s="8">
        <v>8</v>
      </c>
      <c r="F39" s="8">
        <v>2</v>
      </c>
    </row>
    <row r="40" spans="1:6" x14ac:dyDescent="0.2">
      <c r="A40" s="8">
        <v>2011</v>
      </c>
      <c r="B40" s="8">
        <v>1</v>
      </c>
      <c r="C40" s="8">
        <v>8</v>
      </c>
      <c r="D40" s="8">
        <v>6</v>
      </c>
      <c r="E40" s="8">
        <v>6</v>
      </c>
      <c r="F40" s="8">
        <v>13</v>
      </c>
    </row>
    <row r="41" spans="1:6" x14ac:dyDescent="0.2">
      <c r="A41" s="8">
        <v>2011</v>
      </c>
      <c r="B41" s="8">
        <v>9</v>
      </c>
      <c r="C41" s="8">
        <v>6</v>
      </c>
      <c r="D41" s="8">
        <v>4</v>
      </c>
      <c r="E41" s="8">
        <v>4</v>
      </c>
      <c r="F41" s="8">
        <v>7</v>
      </c>
    </row>
    <row r="42" spans="1:6" x14ac:dyDescent="0.2">
      <c r="A42" s="8">
        <v>2011</v>
      </c>
      <c r="B42" s="8">
        <v>10</v>
      </c>
      <c r="C42" s="8">
        <v>12</v>
      </c>
      <c r="D42" s="8">
        <v>8</v>
      </c>
      <c r="E42" s="8">
        <v>8</v>
      </c>
      <c r="F42" s="8">
        <v>1</v>
      </c>
    </row>
    <row r="43" spans="1:6" x14ac:dyDescent="0.2">
      <c r="A43" s="8">
        <v>2012</v>
      </c>
      <c r="B43" s="8">
        <v>2</v>
      </c>
      <c r="C43" s="8">
        <v>20</v>
      </c>
      <c r="D43" s="8">
        <v>4</v>
      </c>
      <c r="E43" s="8">
        <v>4</v>
      </c>
      <c r="F43" s="8">
        <v>0</v>
      </c>
    </row>
    <row r="44" spans="1:6" x14ac:dyDescent="0.2">
      <c r="A44" s="8">
        <v>2012</v>
      </c>
      <c r="B44" s="8">
        <v>4</v>
      </c>
      <c r="C44" s="8">
        <v>2</v>
      </c>
      <c r="D44" s="8">
        <v>7</v>
      </c>
      <c r="E44" s="8">
        <v>7</v>
      </c>
      <c r="F44" s="8">
        <v>3</v>
      </c>
    </row>
    <row r="45" spans="1:6" x14ac:dyDescent="0.2">
      <c r="A45" s="8">
        <v>2012</v>
      </c>
      <c r="B45" s="8">
        <v>5</v>
      </c>
      <c r="C45" s="8">
        <v>30</v>
      </c>
      <c r="D45" s="8">
        <v>5</v>
      </c>
      <c r="E45" s="8">
        <v>5</v>
      </c>
      <c r="F45" s="8">
        <v>1</v>
      </c>
    </row>
    <row r="46" spans="1:6" x14ac:dyDescent="0.2">
      <c r="A46" s="8">
        <v>2012</v>
      </c>
      <c r="B46" s="8">
        <v>7</v>
      </c>
      <c r="C46" s="8">
        <v>20</v>
      </c>
      <c r="D46" s="8">
        <v>12</v>
      </c>
      <c r="E46" s="8">
        <v>12</v>
      </c>
      <c r="F46" s="8">
        <v>70</v>
      </c>
    </row>
    <row r="47" spans="1:6" x14ac:dyDescent="0.2">
      <c r="A47" s="8">
        <v>2012</v>
      </c>
      <c r="B47" s="8">
        <v>8</v>
      </c>
      <c r="C47" s="8">
        <v>5</v>
      </c>
      <c r="D47" s="8">
        <v>6</v>
      </c>
      <c r="E47" s="8">
        <v>6</v>
      </c>
      <c r="F47" s="8">
        <v>3</v>
      </c>
    </row>
    <row r="48" spans="1:6" x14ac:dyDescent="0.2">
      <c r="A48" s="8">
        <v>2012</v>
      </c>
      <c r="B48" s="8">
        <v>9</v>
      </c>
      <c r="C48" s="8">
        <v>27</v>
      </c>
      <c r="D48" s="8">
        <v>6</v>
      </c>
      <c r="E48" s="8">
        <v>6</v>
      </c>
      <c r="F48" s="8">
        <v>3</v>
      </c>
    </row>
    <row r="49" spans="1:6" x14ac:dyDescent="0.2">
      <c r="A49" s="8">
        <v>2012</v>
      </c>
      <c r="B49" s="8">
        <v>12</v>
      </c>
      <c r="C49" s="8">
        <v>14</v>
      </c>
      <c r="D49" s="8">
        <v>27</v>
      </c>
      <c r="E49" s="8">
        <v>26</v>
      </c>
      <c r="F49" s="8">
        <v>2</v>
      </c>
    </row>
    <row r="50" spans="1:6" x14ac:dyDescent="0.2">
      <c r="A50" s="8">
        <v>2013</v>
      </c>
      <c r="B50" s="8">
        <v>5</v>
      </c>
      <c r="C50" s="8">
        <v>4</v>
      </c>
      <c r="D50" s="8">
        <v>4</v>
      </c>
      <c r="E50" s="8">
        <v>4</v>
      </c>
      <c r="F50" s="8">
        <v>6</v>
      </c>
    </row>
    <row r="51" spans="1:6" x14ac:dyDescent="0.2">
      <c r="A51" s="8">
        <v>2013</v>
      </c>
      <c r="B51" s="8">
        <v>9</v>
      </c>
      <c r="C51" s="8">
        <v>16</v>
      </c>
      <c r="D51" s="8">
        <v>12</v>
      </c>
      <c r="E51" s="8">
        <v>12</v>
      </c>
      <c r="F51" s="8">
        <v>8</v>
      </c>
    </row>
    <row r="52" spans="1:6" x14ac:dyDescent="0.2">
      <c r="A52" s="8">
        <v>2014</v>
      </c>
      <c r="B52" s="8">
        <v>2</v>
      </c>
      <c r="C52" s="8">
        <v>20</v>
      </c>
      <c r="D52" s="8">
        <v>4</v>
      </c>
      <c r="E52" s="8">
        <v>4</v>
      </c>
      <c r="F52" s="8">
        <v>2</v>
      </c>
    </row>
    <row r="53" spans="1:6" x14ac:dyDescent="0.2">
      <c r="A53" s="8">
        <v>2014</v>
      </c>
      <c r="B53" s="8">
        <v>10</v>
      </c>
      <c r="C53" s="8">
        <v>24</v>
      </c>
      <c r="D53" s="8">
        <v>4</v>
      </c>
      <c r="E53" s="8">
        <v>4</v>
      </c>
      <c r="F53" s="8">
        <v>1</v>
      </c>
    </row>
    <row r="54" spans="1:6" x14ac:dyDescent="0.2">
      <c r="A54" s="8">
        <v>2015</v>
      </c>
      <c r="B54" s="8">
        <v>6</v>
      </c>
      <c r="C54" s="8">
        <v>17</v>
      </c>
      <c r="D54" s="8">
        <v>9</v>
      </c>
      <c r="E54" s="8">
        <v>9</v>
      </c>
      <c r="F54" s="8">
        <v>1</v>
      </c>
    </row>
    <row r="55" spans="1:6" x14ac:dyDescent="0.2">
      <c r="A55" s="8">
        <v>2015</v>
      </c>
      <c r="B55" s="8">
        <v>7</v>
      </c>
      <c r="C55" s="8">
        <v>16</v>
      </c>
      <c r="D55" s="8">
        <v>5</v>
      </c>
      <c r="E55" s="8">
        <v>5</v>
      </c>
      <c r="F55" s="8">
        <v>3</v>
      </c>
    </row>
    <row r="56" spans="1:6" x14ac:dyDescent="0.2">
      <c r="A56" s="8">
        <v>2015</v>
      </c>
      <c r="B56" s="8">
        <v>10</v>
      </c>
      <c r="C56" s="8">
        <v>1</v>
      </c>
      <c r="D56" s="8">
        <v>9</v>
      </c>
      <c r="E56" s="8">
        <v>9</v>
      </c>
      <c r="F56" s="8">
        <v>9</v>
      </c>
    </row>
    <row r="57" spans="1:6" x14ac:dyDescent="0.2">
      <c r="A57" s="8">
        <v>2015</v>
      </c>
      <c r="B57" s="8">
        <v>12</v>
      </c>
      <c r="C57" s="8">
        <v>2</v>
      </c>
      <c r="D57" s="8">
        <v>14</v>
      </c>
      <c r="E57" s="8">
        <v>14</v>
      </c>
      <c r="F57" s="8">
        <v>24</v>
      </c>
    </row>
    <row r="58" spans="1:6" x14ac:dyDescent="0.2">
      <c r="A58" s="8">
        <v>2016</v>
      </c>
      <c r="B58" s="8">
        <v>2</v>
      </c>
      <c r="C58" s="8">
        <v>20</v>
      </c>
      <c r="D58" s="8">
        <v>6</v>
      </c>
      <c r="E58" s="8">
        <v>6</v>
      </c>
      <c r="F58" s="8">
        <v>2</v>
      </c>
    </row>
    <row r="59" spans="1:6" x14ac:dyDescent="0.2">
      <c r="A59" s="8">
        <v>2016</v>
      </c>
      <c r="B59" s="8">
        <v>6</v>
      </c>
      <c r="C59" s="8">
        <v>12</v>
      </c>
      <c r="D59" s="8">
        <v>49</v>
      </c>
      <c r="E59" s="8">
        <v>49</v>
      </c>
      <c r="F59" s="8">
        <v>53</v>
      </c>
    </row>
    <row r="60" spans="1:6" x14ac:dyDescent="0.2">
      <c r="A60" s="8">
        <v>2016</v>
      </c>
      <c r="B60" s="8">
        <v>7</v>
      </c>
      <c r="C60" s="8">
        <v>7</v>
      </c>
      <c r="D60" s="8">
        <v>5</v>
      </c>
      <c r="E60" s="8">
        <v>5</v>
      </c>
      <c r="F60" s="8">
        <v>11</v>
      </c>
    </row>
    <row r="61" spans="1:6" x14ac:dyDescent="0.2">
      <c r="A61" s="8">
        <v>2016</v>
      </c>
      <c r="B61" s="8">
        <v>9</v>
      </c>
      <c r="C61" s="8">
        <v>23</v>
      </c>
      <c r="D61" s="8">
        <v>5</v>
      </c>
      <c r="E61" s="8">
        <v>5</v>
      </c>
      <c r="F61" s="8">
        <v>0</v>
      </c>
    </row>
    <row r="62" spans="1:6" x14ac:dyDescent="0.2">
      <c r="A62" s="8">
        <v>2017</v>
      </c>
      <c r="B62" s="8">
        <v>1</v>
      </c>
      <c r="C62" s="8">
        <v>6</v>
      </c>
      <c r="D62" s="8">
        <v>5</v>
      </c>
      <c r="E62" s="8">
        <v>5</v>
      </c>
      <c r="F62" s="8">
        <v>6</v>
      </c>
    </row>
    <row r="63" spans="1:6" x14ac:dyDescent="0.2">
      <c r="A63" s="8">
        <v>2017</v>
      </c>
      <c r="B63" s="8">
        <v>6</v>
      </c>
      <c r="C63" s="8">
        <v>5</v>
      </c>
      <c r="D63" s="8">
        <v>5</v>
      </c>
      <c r="E63" s="8">
        <v>5</v>
      </c>
      <c r="F63" s="8">
        <v>0</v>
      </c>
    </row>
    <row r="64" spans="1:6" x14ac:dyDescent="0.2">
      <c r="A64" s="8">
        <v>2017</v>
      </c>
      <c r="B64" s="8">
        <v>10</v>
      </c>
      <c r="C64" s="8">
        <v>1</v>
      </c>
      <c r="D64" s="8">
        <v>58</v>
      </c>
      <c r="E64" s="8">
        <v>58</v>
      </c>
      <c r="F64" s="8">
        <v>441</v>
      </c>
    </row>
    <row r="65" spans="1:6" x14ac:dyDescent="0.2">
      <c r="A65" s="8">
        <v>2017</v>
      </c>
      <c r="B65" s="8">
        <v>11</v>
      </c>
      <c r="C65" s="8">
        <v>5</v>
      </c>
      <c r="D65" s="8">
        <v>26</v>
      </c>
      <c r="E65" s="8">
        <v>26</v>
      </c>
      <c r="F65" s="8">
        <v>20</v>
      </c>
    </row>
    <row r="66" spans="1:6" x14ac:dyDescent="0.2">
      <c r="A66" s="8">
        <v>2018</v>
      </c>
      <c r="B66" s="8">
        <v>1</v>
      </c>
      <c r="C66" s="8">
        <v>28</v>
      </c>
      <c r="D66" s="8">
        <v>4</v>
      </c>
      <c r="E66" s="8">
        <v>4</v>
      </c>
      <c r="F66" s="8">
        <v>1</v>
      </c>
    </row>
    <row r="67" spans="1:6" x14ac:dyDescent="0.2">
      <c r="A67" s="8">
        <v>2018</v>
      </c>
      <c r="B67" s="8">
        <v>2</v>
      </c>
      <c r="C67" s="8">
        <v>14</v>
      </c>
      <c r="D67" s="8">
        <v>17</v>
      </c>
      <c r="E67" s="8">
        <v>17</v>
      </c>
      <c r="F67" s="8">
        <v>15</v>
      </c>
    </row>
    <row r="68" spans="1:6" x14ac:dyDescent="0.2">
      <c r="A68" s="8">
        <v>2018</v>
      </c>
      <c r="B68" s="8">
        <v>4</v>
      </c>
      <c r="C68" s="8">
        <v>22</v>
      </c>
      <c r="D68" s="8">
        <v>4</v>
      </c>
      <c r="E68" s="8">
        <v>4</v>
      </c>
      <c r="F68" s="8">
        <v>4</v>
      </c>
    </row>
    <row r="69" spans="1:6" x14ac:dyDescent="0.2">
      <c r="A69" s="8">
        <v>2018</v>
      </c>
      <c r="B69" s="8">
        <v>5</v>
      </c>
      <c r="C69" s="8">
        <v>18</v>
      </c>
      <c r="D69" s="8">
        <v>10</v>
      </c>
      <c r="E69" s="8">
        <v>10</v>
      </c>
      <c r="F69" s="8">
        <v>13</v>
      </c>
    </row>
    <row r="70" spans="1:6" x14ac:dyDescent="0.2">
      <c r="A70" s="8">
        <v>2018</v>
      </c>
      <c r="B70" s="8">
        <v>6</v>
      </c>
      <c r="C70" s="8">
        <v>28</v>
      </c>
      <c r="D70" s="8">
        <v>5</v>
      </c>
      <c r="E70" s="8">
        <v>5</v>
      </c>
      <c r="F70" s="8">
        <v>2</v>
      </c>
    </row>
    <row r="71" spans="1:6" x14ac:dyDescent="0.2">
      <c r="A71" s="8">
        <v>2018</v>
      </c>
      <c r="B71" s="8">
        <v>10</v>
      </c>
      <c r="C71" s="8">
        <v>27</v>
      </c>
      <c r="D71" s="8">
        <v>11</v>
      </c>
      <c r="E71" s="8">
        <v>11</v>
      </c>
      <c r="F71" s="8">
        <v>6</v>
      </c>
    </row>
    <row r="72" spans="1:6" x14ac:dyDescent="0.2">
      <c r="A72" s="8">
        <v>2018</v>
      </c>
      <c r="B72" s="8">
        <v>11</v>
      </c>
      <c r="C72" s="8">
        <v>7</v>
      </c>
      <c r="D72" s="8">
        <v>11</v>
      </c>
      <c r="E72" s="8">
        <v>11</v>
      </c>
      <c r="F72" s="8">
        <v>11</v>
      </c>
    </row>
    <row r="73" spans="1:6" x14ac:dyDescent="0.2">
      <c r="A73" s="8">
        <v>2019</v>
      </c>
      <c r="B73" s="8">
        <v>1</v>
      </c>
      <c r="C73" s="8">
        <v>23</v>
      </c>
      <c r="D73" s="8">
        <v>5</v>
      </c>
      <c r="E73" s="8">
        <v>5</v>
      </c>
      <c r="F73" s="8">
        <v>0</v>
      </c>
    </row>
    <row r="74" spans="1:6" x14ac:dyDescent="0.2">
      <c r="A74" s="8">
        <v>2019</v>
      </c>
      <c r="B74" s="8">
        <v>2</v>
      </c>
      <c r="C74" s="8">
        <v>15</v>
      </c>
      <c r="D74" s="8">
        <v>5</v>
      </c>
      <c r="E74" s="8">
        <v>5</v>
      </c>
      <c r="F74" s="8">
        <v>7</v>
      </c>
    </row>
    <row r="75" spans="1:6" x14ac:dyDescent="0.2">
      <c r="A75" s="8">
        <v>2019</v>
      </c>
      <c r="B75" s="8">
        <v>5</v>
      </c>
      <c r="C75" s="8">
        <v>31</v>
      </c>
      <c r="D75" s="8">
        <v>12</v>
      </c>
      <c r="E75" s="8">
        <v>12</v>
      </c>
      <c r="F75" s="8">
        <v>5</v>
      </c>
    </row>
    <row r="76" spans="1:6" x14ac:dyDescent="0.2">
      <c r="A76" s="8">
        <v>2019</v>
      </c>
      <c r="B76" s="8">
        <v>8</v>
      </c>
      <c r="C76" s="8">
        <v>3</v>
      </c>
      <c r="D76" s="8">
        <v>22</v>
      </c>
      <c r="E76" s="8">
        <v>22</v>
      </c>
      <c r="F76" s="8">
        <v>24</v>
      </c>
    </row>
    <row r="77" spans="1:6" x14ac:dyDescent="0.2">
      <c r="A77" s="8">
        <v>2019</v>
      </c>
      <c r="B77" s="8">
        <v>8</v>
      </c>
      <c r="C77" s="8">
        <v>4</v>
      </c>
      <c r="D77" s="8">
        <v>9</v>
      </c>
      <c r="E77" s="8">
        <v>9</v>
      </c>
      <c r="F77" s="8">
        <v>27</v>
      </c>
    </row>
    <row r="78" spans="1:6" x14ac:dyDescent="0.2">
      <c r="A78" s="8">
        <v>2020</v>
      </c>
      <c r="B78" s="8">
        <v>2</v>
      </c>
      <c r="C78" s="8">
        <v>26</v>
      </c>
      <c r="D78" s="8">
        <v>5</v>
      </c>
      <c r="E78" s="8">
        <v>5</v>
      </c>
      <c r="F78" s="8">
        <v>0</v>
      </c>
    </row>
    <row r="79" spans="1:6" x14ac:dyDescent="0.2">
      <c r="A79" s="8">
        <v>2020</v>
      </c>
      <c r="B79" s="8">
        <v>3</v>
      </c>
      <c r="C79" s="8">
        <v>15</v>
      </c>
      <c r="D79" s="8">
        <v>4</v>
      </c>
      <c r="E79" s="8">
        <v>4</v>
      </c>
      <c r="F79" s="8">
        <v>2</v>
      </c>
    </row>
    <row r="80" spans="1:6" x14ac:dyDescent="0.2">
      <c r="A80" s="8">
        <v>2021</v>
      </c>
      <c r="B80" s="8">
        <v>3</v>
      </c>
      <c r="C80" s="8">
        <v>16</v>
      </c>
      <c r="D80" s="8">
        <v>8</v>
      </c>
      <c r="E80" s="8">
        <v>8</v>
      </c>
      <c r="F80" s="8">
        <v>1</v>
      </c>
    </row>
    <row r="81" spans="1:6" x14ac:dyDescent="0.2">
      <c r="A81" s="8">
        <v>2021</v>
      </c>
      <c r="B81" s="8">
        <v>3</v>
      </c>
      <c r="C81" s="8">
        <v>22</v>
      </c>
      <c r="D81" s="8">
        <v>10</v>
      </c>
      <c r="E81" s="8">
        <v>10</v>
      </c>
      <c r="F81" s="8">
        <v>1</v>
      </c>
    </row>
    <row r="82" spans="1:6" x14ac:dyDescent="0.2">
      <c r="A82" s="8">
        <v>2021</v>
      </c>
      <c r="B82" s="8">
        <v>3</v>
      </c>
      <c r="C82" s="8">
        <v>31</v>
      </c>
      <c r="D82" s="8">
        <v>4</v>
      </c>
      <c r="E82" s="8">
        <v>4</v>
      </c>
      <c r="F82" s="8">
        <v>1</v>
      </c>
    </row>
    <row r="83" spans="1:6" x14ac:dyDescent="0.2">
      <c r="A83" s="8">
        <v>2021</v>
      </c>
      <c r="B83" s="8">
        <v>4</v>
      </c>
      <c r="C83" s="8">
        <v>15</v>
      </c>
      <c r="D83" s="8">
        <v>8</v>
      </c>
      <c r="E83" s="8">
        <v>8</v>
      </c>
      <c r="F83" s="8">
        <v>7</v>
      </c>
    </row>
    <row r="84" spans="1:6" x14ac:dyDescent="0.2">
      <c r="A84" s="8">
        <v>2021</v>
      </c>
      <c r="B84" s="8">
        <v>5</v>
      </c>
      <c r="C84" s="8">
        <v>26</v>
      </c>
      <c r="D84" s="8">
        <v>9</v>
      </c>
      <c r="E84" s="8">
        <v>9</v>
      </c>
      <c r="F84" s="8">
        <v>0</v>
      </c>
    </row>
    <row r="85" spans="1:6" x14ac:dyDescent="0.2">
      <c r="A85" s="8">
        <v>2021</v>
      </c>
      <c r="B85" s="8">
        <v>9</v>
      </c>
      <c r="C85" s="8">
        <v>12</v>
      </c>
      <c r="D85" s="8">
        <v>4</v>
      </c>
      <c r="E85" s="8">
        <v>4</v>
      </c>
      <c r="F85" s="8">
        <v>0</v>
      </c>
    </row>
    <row r="86" spans="1:6" x14ac:dyDescent="0.2">
      <c r="A86" s="8">
        <v>2021</v>
      </c>
      <c r="B86" s="8">
        <v>10</v>
      </c>
      <c r="C86" s="8">
        <v>21</v>
      </c>
      <c r="D86" s="8">
        <v>4</v>
      </c>
      <c r="E86" s="8">
        <v>4</v>
      </c>
      <c r="F86" s="8">
        <v>0</v>
      </c>
    </row>
    <row r="87" spans="1:6" x14ac:dyDescent="0.2">
      <c r="A87" s="8">
        <v>2021</v>
      </c>
      <c r="B87" s="8">
        <v>11</v>
      </c>
      <c r="C87" s="8">
        <v>30</v>
      </c>
      <c r="D87" s="8">
        <v>4</v>
      </c>
      <c r="E87" s="8">
        <v>4</v>
      </c>
      <c r="F87" s="8">
        <v>7</v>
      </c>
    </row>
    <row r="88" spans="1:6" x14ac:dyDescent="0.2">
      <c r="A88" s="8">
        <v>2022</v>
      </c>
      <c r="B88" s="8">
        <v>2</v>
      </c>
      <c r="C88" s="8">
        <v>28</v>
      </c>
      <c r="D88" s="8">
        <v>4</v>
      </c>
      <c r="E88" s="8">
        <v>4</v>
      </c>
      <c r="F88" s="8">
        <v>0</v>
      </c>
    </row>
    <row r="89" spans="1:6" x14ac:dyDescent="0.2">
      <c r="A89" s="8">
        <v>2022</v>
      </c>
      <c r="B89" s="8">
        <v>5</v>
      </c>
      <c r="C89" s="8">
        <v>14</v>
      </c>
      <c r="D89" s="8">
        <v>10</v>
      </c>
      <c r="E89" s="8">
        <v>10</v>
      </c>
      <c r="F89" s="8">
        <v>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Raw Data by Case</vt:lpstr>
      <vt:lpstr>Weapon Used, Gun-free Zone</vt:lpstr>
      <vt:lpstr>Age, Gender, Race</vt:lpstr>
      <vt:lpstr>Number of attacks by 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2022-05-18T23:17:50Z</dcterms:created>
  <dcterms:modified xsi:type="dcterms:W3CDTF">2022-05-25T16:11:13Z</dcterms:modified>
</cp:coreProperties>
</file>